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namedSheetViews/namedSheetView1.xml" ContentType="application/vnd.ms-excel.namedsheetviews+xml"/>
  <Override PartName="/xl/drawings/drawing2.xml" ContentType="application/vnd.openxmlformats-officedocument.drawing+xml"/>
  <Override PartName="/xl/namedSheetViews/namedSheetView2.xml" ContentType="application/vnd.ms-excel.namedsheetviews+xml"/>
  <Override PartName="/xl/drawings/drawing3.xml" ContentType="application/vnd.openxmlformats-officedocument.drawing+xml"/>
  <Override PartName="/xl/comments2.xml" ContentType="application/vnd.openxmlformats-officedocument.spreadsheetml.comments+xml"/>
  <Override PartName="/xl/namedSheetViews/namedSheetView3.xml" ContentType="application/vnd.ms-excel.namedsheetviews+xml"/>
  <Override PartName="/xl/drawings/drawing4.xml" ContentType="application/vnd.openxmlformats-officedocument.drawing+xml"/>
  <Override PartName="/xl/comments3.xml" ContentType="application/vnd.openxmlformats-officedocument.spreadsheetml.comments+xml"/>
  <Override PartName="/xl/namedSheetViews/namedSheetView4.xml" ContentType="application/vnd.ms-excel.namedsheetviews+xml"/>
  <Override PartName="/xl/drawings/drawing5.xml" ContentType="application/vnd.openxmlformats-officedocument.drawing+xml"/>
  <Override PartName="/xl/comments4.xml" ContentType="application/vnd.openxmlformats-officedocument.spreadsheetml.comments+xml"/>
  <Override PartName="/xl/namedSheetViews/namedSheetView5.xml" ContentType="application/vnd.ms-excel.namedsheetview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aceflanaudiereca.sharepoint.com/sites/Public/Documents partages/Communications/Site internet/Site web refondu 2022/Grilles/"/>
    </mc:Choice>
  </mc:AlternateContent>
  <xr:revisionPtr revIDLastSave="169" documentId="13_ncr:1_{351436F0-BEF6-4794-B365-E1FD60BE329D}" xr6:coauthVersionLast="47" xr6:coauthVersionMax="47" xr10:uidLastSave="{0E08ECF7-F208-43DD-B7DD-4140CD2FFD43}"/>
  <bookViews>
    <workbookView xWindow="-108" yWindow="-108" windowWidth="23256" windowHeight="12576" tabRatio="610" xr2:uid="{7977A4A5-4001-436C-A5DE-76643C88A414}"/>
  </bookViews>
  <sheets>
    <sheet name="Notes explicatives" sheetId="2" r:id="rId1"/>
    <sheet name="Données socioéconomiques" sheetId="4" r:id="rId2"/>
    <sheet name="Actifs" sheetId="7" r:id="rId3"/>
    <sheet name="Dettes" sheetId="8" r:id="rId4"/>
    <sheet name="Prévision annuelle" sheetId="9" r:id="rId5"/>
    <sheet name="Gestion courante" sheetId="10" r:id="rId6"/>
    <sheet name="Bilan annuel" sheetId="11" r:id="rId7"/>
    <sheet name="Janvier" sheetId="12" r:id="rId8"/>
    <sheet name="Février" sheetId="28" r:id="rId9"/>
    <sheet name="Mars" sheetId="18" r:id="rId10"/>
    <sheet name="Avril" sheetId="19" r:id="rId11"/>
    <sheet name="Mai" sheetId="20" r:id="rId12"/>
    <sheet name="Juin" sheetId="21" r:id="rId13"/>
    <sheet name="Juillet" sheetId="22" r:id="rId14"/>
    <sheet name="Août" sheetId="23" r:id="rId15"/>
    <sheet name="Septembre" sheetId="24" r:id="rId16"/>
    <sheet name="Octobre" sheetId="25" r:id="rId17"/>
    <sheet name="Novembre" sheetId="26" r:id="rId18"/>
    <sheet name="Décembre" sheetId="27" r:id="rId19"/>
    <sheet name="Source_princ" sheetId="5" state="hidden" r:id="rId20"/>
    <sheet name="Source_dettes" sheetId="6" state="hidden" r:id="rId21"/>
  </sheets>
  <definedNames>
    <definedName name="Assurance">Source_princ!$V$11:$V$13</definedName>
    <definedName name="Caisse_Desjardins">Source_princ!$Z$11:$Z$21</definedName>
    <definedName name="Composition_menage">Source_princ!$AC$11:$AC$15</definedName>
    <definedName name="Conseiller">Source_princ!$D$11:$D$19</definedName>
    <definedName name="Date_MAJ_txt">Actifs!$C$4</definedName>
    <definedName name="Date_Ouv">'Données socioéconomiques'!$B$6</definedName>
    <definedName name="Date_Ouv_txt">'Données socioéconomiques'!$A$6</definedName>
    <definedName name="Deb_Bilan">'Bilan annuel'!$A$5</definedName>
    <definedName name="Dep_Aout">Août!$C$8</definedName>
    <definedName name="Dep_Avr">Avril!$C$8</definedName>
    <definedName name="Dep_Dec">Décembre!$C$8</definedName>
    <definedName name="Dep_Fev">Février!$C$8</definedName>
    <definedName name="Dep_Janv">Janvier!$C$8</definedName>
    <definedName name="Dep_Juil">Juillet!$C$8</definedName>
    <definedName name="Dep_Juin">Juin!$C$8</definedName>
    <definedName name="Dep_Mai">Mai!$C$8</definedName>
    <definedName name="Dep_Mars">Mars!$C$8</definedName>
    <definedName name="Dep_Nov">Novembre!$C$8</definedName>
    <definedName name="Dep_Oct">Octobre!$C$8</definedName>
    <definedName name="Dep_Sept">Septembre!$C$8</definedName>
    <definedName name="Dettes_conso">Source_dettes!$F$13:$F$26</definedName>
    <definedName name="Dettes_hypo">Source_dettes!$K$13:$K$14</definedName>
    <definedName name="Etat_civil">Source_princ!$AB$11:$AB$13</definedName>
    <definedName name="Genre">Source_princ!$L$11:$L$13</definedName>
    <definedName name="Institution_financiere">Source_princ!$X$11:$X$21</definedName>
    <definedName name="Lieu_naissance">Source_princ!$N$11:$N$12</definedName>
    <definedName name="Liste">Source_princ!$A$38:$A$60</definedName>
    <definedName name="Motif_consultation">Source_princ!$G$11:$G$18</definedName>
    <definedName name="MRC">Source_princ!$H$11:$H$16</definedName>
    <definedName name="MRC_D_Autray">Source_princ!$I$12:$I$26</definedName>
    <definedName name="MRC_Des_Moulins">Source_princ!$I$28:$I$30</definedName>
    <definedName name="MRC_Joliette">Source_princ!$I$32:$I$41</definedName>
    <definedName name="MRC_L_Assomption">Source_princ!$I$43:$I$47</definedName>
    <definedName name="MRC_Matawinie">Source_princ!$I$49:$I$63</definedName>
    <definedName name="MRC_Montcalm">Source_princ!$I$65:$I$74</definedName>
    <definedName name="Nature_travail">Source_princ!$T$11:$T$14</definedName>
    <definedName name="No_Dossier">'Données socioéconomiques'!$B$3</definedName>
    <definedName name="No_dossier_txt">'Données socioéconomiques'!$A$3</definedName>
    <definedName name="Obligations_Liste">Source_princ!$A$68:$A$79</definedName>
    <definedName name="Onglets">Source_princ!$A$28:$A$31</definedName>
    <definedName name="Oui_Non">Source_princ!$C$11:$C$12</definedName>
    <definedName name="Reference">Source_princ!$F$11:$F$22</definedName>
    <definedName name="Residence">Source_princ!$AF$11:$AF$18</definedName>
    <definedName name="Scolarite">Source_princ!$Q$11:$Q$16</definedName>
    <definedName name="Solution_proposee">Source_princ!$AN$11:$AN$26</definedName>
    <definedName name="Source_revenu">Source_princ!$R$11:$R$20</definedName>
    <definedName name="Valeurs">Source_princ!$A$33:$A$36</definedName>
    <definedName name="_xlnm.Print_Area" localSheetId="2">Actifs!$A$1:$G$44</definedName>
    <definedName name="_xlnm.Print_Area" localSheetId="14">Août!$A$1:$V$77</definedName>
    <definedName name="_xlnm.Print_Area" localSheetId="10">Avril!$A$1:$V$77</definedName>
    <definedName name="_xlnm.Print_Area" localSheetId="6">'Bilan annuel'!$A$1:$Q$57</definedName>
    <definedName name="_xlnm.Print_Area" localSheetId="18">Décembre!$A$1:$V$77</definedName>
    <definedName name="_xlnm.Print_Area" localSheetId="3">Dettes!$A$1:$N$42</definedName>
    <definedName name="_xlnm.Print_Area" localSheetId="1">'Données socioéconomiques'!$A$1:$E$37</definedName>
    <definedName name="_xlnm.Print_Area" localSheetId="8">Février!$A$1:$V$77</definedName>
    <definedName name="_xlnm.Print_Area" localSheetId="5">'Gestion courante'!$A$1:$L$47</definedName>
    <definedName name="_xlnm.Print_Area" localSheetId="7">Janvier!$A$1:$V$77</definedName>
    <definedName name="_xlnm.Print_Area" localSheetId="13">Juillet!$A$1:$V$77</definedName>
    <definedName name="_xlnm.Print_Area" localSheetId="12">Juin!$A$1:$V$77</definedName>
    <definedName name="_xlnm.Print_Area" localSheetId="11">Mai!$A$1:$V$77</definedName>
    <definedName name="_xlnm.Print_Area" localSheetId="9">Mars!$A$1:$V$77</definedName>
    <definedName name="_xlnm.Print_Area" localSheetId="0">'Notes explicatives'!$A$1:$M$77</definedName>
    <definedName name="_xlnm.Print_Area" localSheetId="17">Novembre!$A$1:$V$77</definedName>
    <definedName name="_xlnm.Print_Area" localSheetId="16">Octobre!$A$1:$V$77</definedName>
    <definedName name="_xlnm.Print_Area" localSheetId="4">'Prévision annuelle'!$A$1:$E$60,'Prévision annuelle'!$G$1:$N$60</definedName>
    <definedName name="_xlnm.Print_Area" localSheetId="15">Septembre!$A$1:$V$77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1" l="1"/>
  <c r="N50" i="11"/>
  <c r="N49" i="11"/>
  <c r="N48" i="11"/>
  <c r="N47" i="11"/>
  <c r="N46" i="11"/>
  <c r="N45" i="11"/>
  <c r="N44" i="11" l="1"/>
  <c r="M45" i="11"/>
  <c r="M46" i="11"/>
  <c r="M47" i="11"/>
  <c r="M48" i="11"/>
  <c r="M49" i="11"/>
  <c r="M50" i="11"/>
  <c r="M44" i="11"/>
  <c r="L45" i="11"/>
  <c r="L46" i="11"/>
  <c r="L47" i="11"/>
  <c r="L48" i="11"/>
  <c r="L49" i="11"/>
  <c r="L50" i="11"/>
  <c r="L44" i="11"/>
  <c r="K45" i="11"/>
  <c r="K46" i="11"/>
  <c r="K47" i="11"/>
  <c r="K48" i="11"/>
  <c r="K49" i="11"/>
  <c r="K50" i="11"/>
  <c r="K44" i="11"/>
  <c r="J45" i="11"/>
  <c r="J46" i="11"/>
  <c r="J47" i="11"/>
  <c r="J48" i="11"/>
  <c r="J49" i="11"/>
  <c r="J50" i="11"/>
  <c r="J44" i="11"/>
  <c r="I45" i="11"/>
  <c r="I46" i="11"/>
  <c r="I47" i="11"/>
  <c r="I48" i="11"/>
  <c r="I49" i="11"/>
  <c r="I50" i="11"/>
  <c r="I44" i="11"/>
  <c r="H45" i="11"/>
  <c r="H46" i="11"/>
  <c r="H47" i="11"/>
  <c r="H48" i="11"/>
  <c r="H49" i="11"/>
  <c r="H50" i="11"/>
  <c r="H44" i="11"/>
  <c r="G45" i="11"/>
  <c r="G46" i="11"/>
  <c r="G47" i="11"/>
  <c r="G48" i="11"/>
  <c r="G49" i="11"/>
  <c r="G50" i="11"/>
  <c r="G44" i="11"/>
  <c r="F45" i="11"/>
  <c r="F46" i="11"/>
  <c r="F47" i="11"/>
  <c r="F48" i="11"/>
  <c r="F49" i="11"/>
  <c r="F50" i="11"/>
  <c r="F44" i="11"/>
  <c r="E45" i="11"/>
  <c r="E46" i="11"/>
  <c r="E47" i="11"/>
  <c r="E48" i="11"/>
  <c r="E49" i="11"/>
  <c r="E50" i="11"/>
  <c r="E44" i="11"/>
  <c r="D45" i="11"/>
  <c r="D46" i="11"/>
  <c r="D47" i="11"/>
  <c r="D48" i="11"/>
  <c r="D49" i="11"/>
  <c r="D50" i="11"/>
  <c r="D44" i="11"/>
  <c r="C45" i="11"/>
  <c r="C46" i="11"/>
  <c r="C47" i="11"/>
  <c r="C48" i="11"/>
  <c r="C49" i="11"/>
  <c r="C50" i="11"/>
  <c r="C44" i="11"/>
  <c r="N27" i="11"/>
  <c r="N28" i="11"/>
  <c r="N26" i="11"/>
  <c r="M27" i="11"/>
  <c r="M28" i="11"/>
  <c r="M26" i="11"/>
  <c r="L27" i="11"/>
  <c r="L28" i="11"/>
  <c r="L26" i="11"/>
  <c r="K27" i="11"/>
  <c r="K28" i="11"/>
  <c r="K26" i="11"/>
  <c r="J27" i="11"/>
  <c r="J28" i="11"/>
  <c r="J26" i="11"/>
  <c r="I27" i="11"/>
  <c r="I28" i="11"/>
  <c r="I26" i="11"/>
  <c r="H27" i="11"/>
  <c r="H28" i="11"/>
  <c r="H26" i="11"/>
  <c r="G27" i="11"/>
  <c r="G28" i="11"/>
  <c r="G26" i="11"/>
  <c r="F27" i="11"/>
  <c r="F28" i="11"/>
  <c r="F26" i="11"/>
  <c r="E27" i="11"/>
  <c r="E28" i="11"/>
  <c r="E26" i="11"/>
  <c r="D27" i="11"/>
  <c r="D28" i="11"/>
  <c r="D26" i="11"/>
  <c r="N14" i="11"/>
  <c r="N13" i="11"/>
  <c r="M14" i="11"/>
  <c r="M13" i="11"/>
  <c r="L14" i="11"/>
  <c r="L13" i="11"/>
  <c r="K14" i="11"/>
  <c r="K13" i="11"/>
  <c r="J14" i="11"/>
  <c r="J13" i="11"/>
  <c r="I14" i="11"/>
  <c r="I13" i="11"/>
  <c r="H14" i="11"/>
  <c r="H13" i="11"/>
  <c r="G14" i="11"/>
  <c r="G13" i="11"/>
  <c r="F14" i="11"/>
  <c r="F13" i="11"/>
  <c r="E14" i="11"/>
  <c r="E13" i="11"/>
  <c r="D14" i="11"/>
  <c r="D13" i="11"/>
  <c r="C14" i="11"/>
  <c r="C13" i="11"/>
  <c r="C26" i="11"/>
  <c r="C27" i="11"/>
  <c r="C28" i="11"/>
  <c r="B76" i="27"/>
  <c r="C75" i="27"/>
  <c r="A75" i="27"/>
  <c r="E75" i="27" s="1"/>
  <c r="H75" i="27" s="1"/>
  <c r="K75" i="27" s="1"/>
  <c r="N75" i="27" s="1"/>
  <c r="Q75" i="27" s="1"/>
  <c r="E74" i="27"/>
  <c r="H74" i="27" s="1"/>
  <c r="K74" i="27" s="1"/>
  <c r="N74" i="27" s="1"/>
  <c r="Q74" i="27" s="1"/>
  <c r="C74" i="27"/>
  <c r="A74" i="27"/>
  <c r="D74" i="27" s="1"/>
  <c r="G74" i="27" s="1"/>
  <c r="J74" i="27" s="1"/>
  <c r="M74" i="27" s="1"/>
  <c r="P74" i="27" s="1"/>
  <c r="C73" i="27"/>
  <c r="A73" i="27"/>
  <c r="E73" i="27" s="1"/>
  <c r="H73" i="27" s="1"/>
  <c r="K73" i="27" s="1"/>
  <c r="N73" i="27" s="1"/>
  <c r="Q73" i="27" s="1"/>
  <c r="E72" i="27"/>
  <c r="H72" i="27" s="1"/>
  <c r="K72" i="27" s="1"/>
  <c r="N72" i="27" s="1"/>
  <c r="Q72" i="27" s="1"/>
  <c r="C72" i="27"/>
  <c r="A72" i="27"/>
  <c r="D72" i="27" s="1"/>
  <c r="G72" i="27" s="1"/>
  <c r="J72" i="27" s="1"/>
  <c r="M72" i="27" s="1"/>
  <c r="P72" i="27" s="1"/>
  <c r="C71" i="27"/>
  <c r="A71" i="27"/>
  <c r="E71" i="27" s="1"/>
  <c r="H71" i="27" s="1"/>
  <c r="K71" i="27" s="1"/>
  <c r="N71" i="27" s="1"/>
  <c r="Q71" i="27" s="1"/>
  <c r="E70" i="27"/>
  <c r="E76" i="27" s="1"/>
  <c r="C70" i="27"/>
  <c r="A70" i="27"/>
  <c r="D70" i="27" s="1"/>
  <c r="Q66" i="27"/>
  <c r="P66" i="27"/>
  <c r="N66" i="27"/>
  <c r="M66" i="27"/>
  <c r="K66" i="27"/>
  <c r="J66" i="27"/>
  <c r="H66" i="27"/>
  <c r="G66" i="27"/>
  <c r="E66" i="27"/>
  <c r="D66" i="27"/>
  <c r="U65" i="27"/>
  <c r="T65" i="27"/>
  <c r="U64" i="27"/>
  <c r="T64" i="27"/>
  <c r="U63" i="27"/>
  <c r="T63" i="27"/>
  <c r="U62" i="27"/>
  <c r="T62" i="27"/>
  <c r="U61" i="27"/>
  <c r="T61" i="27"/>
  <c r="U60" i="27"/>
  <c r="T60" i="27"/>
  <c r="U59" i="27"/>
  <c r="T59" i="27"/>
  <c r="U58" i="27"/>
  <c r="T58" i="27"/>
  <c r="U57" i="27"/>
  <c r="T57" i="27"/>
  <c r="U56" i="27"/>
  <c r="T56" i="27"/>
  <c r="U55" i="27"/>
  <c r="T55" i="27"/>
  <c r="U54" i="27"/>
  <c r="T54" i="27"/>
  <c r="U53" i="27"/>
  <c r="T53" i="27"/>
  <c r="U52" i="27"/>
  <c r="T52" i="27"/>
  <c r="U51" i="27"/>
  <c r="T51" i="27"/>
  <c r="U50" i="27"/>
  <c r="T50" i="27"/>
  <c r="U49" i="27"/>
  <c r="T49" i="27"/>
  <c r="U48" i="27"/>
  <c r="T48" i="27"/>
  <c r="U47" i="27"/>
  <c r="U66" i="27" s="1"/>
  <c r="T47" i="27"/>
  <c r="B47" i="27"/>
  <c r="C46" i="27"/>
  <c r="T46" i="27" s="1"/>
  <c r="Q44" i="27"/>
  <c r="P44" i="27"/>
  <c r="N44" i="27"/>
  <c r="M44" i="27"/>
  <c r="K44" i="27"/>
  <c r="J44" i="27"/>
  <c r="H44" i="27"/>
  <c r="G44" i="27"/>
  <c r="E44" i="27"/>
  <c r="D44" i="27"/>
  <c r="U43" i="27"/>
  <c r="T43" i="27"/>
  <c r="U42" i="27"/>
  <c r="T42" i="27"/>
  <c r="U41" i="27"/>
  <c r="T41" i="27"/>
  <c r="U40" i="27"/>
  <c r="T40" i="27"/>
  <c r="U39" i="27"/>
  <c r="T39" i="27"/>
  <c r="U38" i="27"/>
  <c r="T38" i="27"/>
  <c r="U37" i="27"/>
  <c r="T37" i="27"/>
  <c r="U36" i="27"/>
  <c r="T36" i="27"/>
  <c r="U35" i="27"/>
  <c r="T35" i="27"/>
  <c r="U34" i="27"/>
  <c r="T34" i="27"/>
  <c r="U33" i="27"/>
  <c r="T33" i="27"/>
  <c r="U32" i="27"/>
  <c r="T32" i="27"/>
  <c r="U31" i="27"/>
  <c r="T31" i="27"/>
  <c r="U30" i="27"/>
  <c r="T30" i="27"/>
  <c r="U29" i="27"/>
  <c r="T29" i="27"/>
  <c r="U28" i="27"/>
  <c r="T28" i="27"/>
  <c r="U27" i="27"/>
  <c r="T27" i="27"/>
  <c r="U26" i="27"/>
  <c r="T26" i="27"/>
  <c r="U25" i="27"/>
  <c r="T25" i="27"/>
  <c r="U24" i="27"/>
  <c r="T24" i="27"/>
  <c r="U23" i="27"/>
  <c r="T23" i="27"/>
  <c r="U22" i="27"/>
  <c r="U44" i="27" s="1"/>
  <c r="T22" i="27"/>
  <c r="B22" i="27"/>
  <c r="T21" i="27"/>
  <c r="U20" i="27"/>
  <c r="U67" i="27" s="1"/>
  <c r="D20" i="27"/>
  <c r="D45" i="27" s="1"/>
  <c r="D67" i="27" s="1"/>
  <c r="G12" i="27" s="1"/>
  <c r="G20" i="27" s="1"/>
  <c r="G45" i="27" s="1"/>
  <c r="G67" i="27" s="1"/>
  <c r="J12" i="27" s="1"/>
  <c r="J20" i="27" s="1"/>
  <c r="J45" i="27" s="1"/>
  <c r="J67" i="27" s="1"/>
  <c r="M12" i="27" s="1"/>
  <c r="M20" i="27" s="1"/>
  <c r="M45" i="27" s="1"/>
  <c r="M67" i="27" s="1"/>
  <c r="P12" i="27" s="1"/>
  <c r="P20" i="27" s="1"/>
  <c r="P45" i="27" s="1"/>
  <c r="P67" i="27" s="1"/>
  <c r="U19" i="27"/>
  <c r="T19" i="27"/>
  <c r="U18" i="27"/>
  <c r="T18" i="27"/>
  <c r="U17" i="27"/>
  <c r="T17" i="27"/>
  <c r="U16" i="27"/>
  <c r="T16" i="27"/>
  <c r="U15" i="27"/>
  <c r="T15" i="27"/>
  <c r="U14" i="27"/>
  <c r="T14" i="27"/>
  <c r="B14" i="27"/>
  <c r="T13" i="27"/>
  <c r="C13" i="27"/>
  <c r="E12" i="27"/>
  <c r="E20" i="27" s="1"/>
  <c r="E45" i="27" s="1"/>
  <c r="E67" i="27" s="1"/>
  <c r="H12" i="27" s="1"/>
  <c r="H20" i="27" s="1"/>
  <c r="H45" i="27" s="1"/>
  <c r="H67" i="27" s="1"/>
  <c r="K12" i="27" s="1"/>
  <c r="K20" i="27" s="1"/>
  <c r="K45" i="27" s="1"/>
  <c r="K67" i="27" s="1"/>
  <c r="N12" i="27" s="1"/>
  <c r="N20" i="27" s="1"/>
  <c r="N45" i="27" s="1"/>
  <c r="N67" i="27" s="1"/>
  <c r="Q12" i="27" s="1"/>
  <c r="Q20" i="27" s="1"/>
  <c r="Q45" i="27" s="1"/>
  <c r="Q67" i="27" s="1"/>
  <c r="D12" i="27"/>
  <c r="Q8" i="27"/>
  <c r="N8" i="27"/>
  <c r="K8" i="27"/>
  <c r="H8" i="27"/>
  <c r="H3" i="27"/>
  <c r="H2" i="27"/>
  <c r="G2" i="27"/>
  <c r="B76" i="26"/>
  <c r="C75" i="26"/>
  <c r="A75" i="26"/>
  <c r="E75" i="26" s="1"/>
  <c r="H75" i="26" s="1"/>
  <c r="K75" i="26" s="1"/>
  <c r="N75" i="26" s="1"/>
  <c r="Q75" i="26" s="1"/>
  <c r="E74" i="26"/>
  <c r="H74" i="26" s="1"/>
  <c r="K74" i="26" s="1"/>
  <c r="N74" i="26" s="1"/>
  <c r="Q74" i="26" s="1"/>
  <c r="C74" i="26"/>
  <c r="A74" i="26"/>
  <c r="D74" i="26" s="1"/>
  <c r="G74" i="26" s="1"/>
  <c r="J74" i="26" s="1"/>
  <c r="M74" i="26" s="1"/>
  <c r="P74" i="26" s="1"/>
  <c r="C73" i="26"/>
  <c r="A73" i="26"/>
  <c r="E73" i="26" s="1"/>
  <c r="H73" i="26" s="1"/>
  <c r="K73" i="26" s="1"/>
  <c r="N73" i="26" s="1"/>
  <c r="Q73" i="26" s="1"/>
  <c r="E72" i="26"/>
  <c r="H72" i="26" s="1"/>
  <c r="K72" i="26" s="1"/>
  <c r="N72" i="26" s="1"/>
  <c r="Q72" i="26" s="1"/>
  <c r="C72" i="26"/>
  <c r="A72" i="26"/>
  <c r="D72" i="26" s="1"/>
  <c r="G72" i="26" s="1"/>
  <c r="J72" i="26" s="1"/>
  <c r="M72" i="26" s="1"/>
  <c r="P72" i="26" s="1"/>
  <c r="C71" i="26"/>
  <c r="A71" i="26"/>
  <c r="E71" i="26" s="1"/>
  <c r="H71" i="26" s="1"/>
  <c r="K71" i="26" s="1"/>
  <c r="N71" i="26" s="1"/>
  <c r="Q71" i="26" s="1"/>
  <c r="E70" i="26"/>
  <c r="E76" i="26" s="1"/>
  <c r="C70" i="26"/>
  <c r="A70" i="26"/>
  <c r="D70" i="26" s="1"/>
  <c r="Q66" i="26"/>
  <c r="P66" i="26"/>
  <c r="N66" i="26"/>
  <c r="M66" i="26"/>
  <c r="K66" i="26"/>
  <c r="J66" i="26"/>
  <c r="H66" i="26"/>
  <c r="G66" i="26"/>
  <c r="E66" i="26"/>
  <c r="D66" i="26"/>
  <c r="U65" i="26"/>
  <c r="T65" i="26"/>
  <c r="U64" i="26"/>
  <c r="T64" i="26"/>
  <c r="U63" i="26"/>
  <c r="T63" i="26"/>
  <c r="U62" i="26"/>
  <c r="T62" i="26"/>
  <c r="U61" i="26"/>
  <c r="T61" i="26"/>
  <c r="U60" i="26"/>
  <c r="T60" i="26"/>
  <c r="U59" i="26"/>
  <c r="T59" i="26"/>
  <c r="U58" i="26"/>
  <c r="T58" i="26"/>
  <c r="U57" i="26"/>
  <c r="T57" i="26"/>
  <c r="U56" i="26"/>
  <c r="T56" i="26"/>
  <c r="U55" i="26"/>
  <c r="T55" i="26"/>
  <c r="U54" i="26"/>
  <c r="T54" i="26"/>
  <c r="U53" i="26"/>
  <c r="T53" i="26"/>
  <c r="U52" i="26"/>
  <c r="T52" i="26"/>
  <c r="U51" i="26"/>
  <c r="T51" i="26"/>
  <c r="U50" i="26"/>
  <c r="T50" i="26"/>
  <c r="U49" i="26"/>
  <c r="T49" i="26"/>
  <c r="U48" i="26"/>
  <c r="T48" i="26"/>
  <c r="U47" i="26"/>
  <c r="U66" i="26" s="1"/>
  <c r="T47" i="26"/>
  <c r="B47" i="26"/>
  <c r="C46" i="26"/>
  <c r="T46" i="26" s="1"/>
  <c r="Q44" i="26"/>
  <c r="P44" i="26"/>
  <c r="N44" i="26"/>
  <c r="M44" i="26"/>
  <c r="K44" i="26"/>
  <c r="J44" i="26"/>
  <c r="H44" i="26"/>
  <c r="G44" i="26"/>
  <c r="E44" i="26"/>
  <c r="D44" i="26"/>
  <c r="U43" i="26"/>
  <c r="T43" i="26"/>
  <c r="U42" i="26"/>
  <c r="T42" i="26"/>
  <c r="U41" i="26"/>
  <c r="T41" i="26"/>
  <c r="U40" i="26"/>
  <c r="T40" i="26"/>
  <c r="U39" i="26"/>
  <c r="T39" i="26"/>
  <c r="U38" i="26"/>
  <c r="T38" i="26"/>
  <c r="U37" i="26"/>
  <c r="T37" i="26"/>
  <c r="U36" i="26"/>
  <c r="T36" i="26"/>
  <c r="U35" i="26"/>
  <c r="T35" i="26"/>
  <c r="U34" i="26"/>
  <c r="T34" i="26"/>
  <c r="U33" i="26"/>
  <c r="T33" i="26"/>
  <c r="U32" i="26"/>
  <c r="T32" i="26"/>
  <c r="U31" i="26"/>
  <c r="T31" i="26"/>
  <c r="U30" i="26"/>
  <c r="T30" i="26"/>
  <c r="U29" i="26"/>
  <c r="T29" i="26"/>
  <c r="U28" i="26"/>
  <c r="T28" i="26"/>
  <c r="U27" i="26"/>
  <c r="T27" i="26"/>
  <c r="U26" i="26"/>
  <c r="T26" i="26"/>
  <c r="U25" i="26"/>
  <c r="T25" i="26"/>
  <c r="U24" i="26"/>
  <c r="T24" i="26"/>
  <c r="U23" i="26"/>
  <c r="T23" i="26"/>
  <c r="U22" i="26"/>
  <c r="U44" i="26" s="1"/>
  <c r="T22" i="26"/>
  <c r="B22" i="26"/>
  <c r="T21" i="26"/>
  <c r="U20" i="26"/>
  <c r="U67" i="26" s="1"/>
  <c r="D20" i="26"/>
  <c r="D45" i="26" s="1"/>
  <c r="D67" i="26" s="1"/>
  <c r="G12" i="26" s="1"/>
  <c r="G20" i="26" s="1"/>
  <c r="G45" i="26" s="1"/>
  <c r="G67" i="26" s="1"/>
  <c r="J12" i="26" s="1"/>
  <c r="J20" i="26" s="1"/>
  <c r="J45" i="26" s="1"/>
  <c r="J67" i="26" s="1"/>
  <c r="M12" i="26" s="1"/>
  <c r="M20" i="26" s="1"/>
  <c r="M45" i="26" s="1"/>
  <c r="M67" i="26" s="1"/>
  <c r="P12" i="26" s="1"/>
  <c r="P20" i="26" s="1"/>
  <c r="P45" i="26" s="1"/>
  <c r="P67" i="26" s="1"/>
  <c r="U19" i="26"/>
  <c r="T19" i="26"/>
  <c r="U18" i="26"/>
  <c r="T18" i="26"/>
  <c r="U17" i="26"/>
  <c r="T17" i="26"/>
  <c r="U16" i="26"/>
  <c r="T16" i="26"/>
  <c r="U15" i="26"/>
  <c r="T15" i="26"/>
  <c r="U14" i="26"/>
  <c r="T14" i="26"/>
  <c r="B14" i="26"/>
  <c r="T13" i="26"/>
  <c r="C13" i="26"/>
  <c r="E12" i="26"/>
  <c r="E20" i="26" s="1"/>
  <c r="E45" i="26" s="1"/>
  <c r="E67" i="26" s="1"/>
  <c r="H12" i="26" s="1"/>
  <c r="H20" i="26" s="1"/>
  <c r="H45" i="26" s="1"/>
  <c r="H67" i="26" s="1"/>
  <c r="K12" i="26" s="1"/>
  <c r="K20" i="26" s="1"/>
  <c r="K45" i="26" s="1"/>
  <c r="K67" i="26" s="1"/>
  <c r="N12" i="26" s="1"/>
  <c r="N20" i="26" s="1"/>
  <c r="N45" i="26" s="1"/>
  <c r="N67" i="26" s="1"/>
  <c r="Q12" i="26" s="1"/>
  <c r="Q20" i="26" s="1"/>
  <c r="Q45" i="26" s="1"/>
  <c r="Q67" i="26" s="1"/>
  <c r="D12" i="26"/>
  <c r="Q8" i="26"/>
  <c r="N8" i="26"/>
  <c r="K8" i="26"/>
  <c r="H8" i="26"/>
  <c r="H3" i="26"/>
  <c r="H2" i="26"/>
  <c r="G2" i="26"/>
  <c r="B76" i="25"/>
  <c r="C75" i="25"/>
  <c r="A75" i="25"/>
  <c r="E75" i="25" s="1"/>
  <c r="H75" i="25" s="1"/>
  <c r="K75" i="25" s="1"/>
  <c r="N75" i="25" s="1"/>
  <c r="Q75" i="25" s="1"/>
  <c r="E74" i="25"/>
  <c r="H74" i="25" s="1"/>
  <c r="K74" i="25" s="1"/>
  <c r="N74" i="25" s="1"/>
  <c r="Q74" i="25" s="1"/>
  <c r="C74" i="25"/>
  <c r="A74" i="25"/>
  <c r="D74" i="25" s="1"/>
  <c r="G74" i="25" s="1"/>
  <c r="J74" i="25" s="1"/>
  <c r="M74" i="25" s="1"/>
  <c r="P74" i="25" s="1"/>
  <c r="C73" i="25"/>
  <c r="A73" i="25"/>
  <c r="E73" i="25" s="1"/>
  <c r="H73" i="25" s="1"/>
  <c r="K73" i="25" s="1"/>
  <c r="N73" i="25" s="1"/>
  <c r="Q73" i="25" s="1"/>
  <c r="E72" i="25"/>
  <c r="H72" i="25" s="1"/>
  <c r="K72" i="25" s="1"/>
  <c r="N72" i="25" s="1"/>
  <c r="Q72" i="25" s="1"/>
  <c r="C72" i="25"/>
  <c r="A72" i="25"/>
  <c r="D72" i="25" s="1"/>
  <c r="G72" i="25" s="1"/>
  <c r="J72" i="25" s="1"/>
  <c r="M72" i="25" s="1"/>
  <c r="P72" i="25" s="1"/>
  <c r="C71" i="25"/>
  <c r="A71" i="25"/>
  <c r="E71" i="25" s="1"/>
  <c r="H71" i="25" s="1"/>
  <c r="K71" i="25" s="1"/>
  <c r="N71" i="25" s="1"/>
  <c r="Q71" i="25" s="1"/>
  <c r="E70" i="25"/>
  <c r="C70" i="25"/>
  <c r="A70" i="25"/>
  <c r="D70" i="25" s="1"/>
  <c r="Q66" i="25"/>
  <c r="P66" i="25"/>
  <c r="N66" i="25"/>
  <c r="M66" i="25"/>
  <c r="K66" i="25"/>
  <c r="J66" i="25"/>
  <c r="H66" i="25"/>
  <c r="G66" i="25"/>
  <c r="E66" i="25"/>
  <c r="D66" i="25"/>
  <c r="U65" i="25"/>
  <c r="T65" i="25"/>
  <c r="U64" i="25"/>
  <c r="T64" i="25"/>
  <c r="U63" i="25"/>
  <c r="T63" i="25"/>
  <c r="U62" i="25"/>
  <c r="T62" i="25"/>
  <c r="U61" i="25"/>
  <c r="T61" i="25"/>
  <c r="U60" i="25"/>
  <c r="T60" i="25"/>
  <c r="U59" i="25"/>
  <c r="T59" i="25"/>
  <c r="U58" i="25"/>
  <c r="T58" i="25"/>
  <c r="U57" i="25"/>
  <c r="T57" i="25"/>
  <c r="U56" i="25"/>
  <c r="T56" i="25"/>
  <c r="U55" i="25"/>
  <c r="T55" i="25"/>
  <c r="U54" i="25"/>
  <c r="T54" i="25"/>
  <c r="U53" i="25"/>
  <c r="T53" i="25"/>
  <c r="U52" i="25"/>
  <c r="T52" i="25"/>
  <c r="U51" i="25"/>
  <c r="T51" i="25"/>
  <c r="U50" i="25"/>
  <c r="T50" i="25"/>
  <c r="U49" i="25"/>
  <c r="T49" i="25"/>
  <c r="U48" i="25"/>
  <c r="T48" i="25"/>
  <c r="U47" i="25"/>
  <c r="U66" i="25" s="1"/>
  <c r="T47" i="25"/>
  <c r="B47" i="25"/>
  <c r="C46" i="25"/>
  <c r="T46" i="25" s="1"/>
  <c r="Q44" i="25"/>
  <c r="P44" i="25"/>
  <c r="N44" i="25"/>
  <c r="M44" i="25"/>
  <c r="K44" i="25"/>
  <c r="J44" i="25"/>
  <c r="H44" i="25"/>
  <c r="G44" i="25"/>
  <c r="E44" i="25"/>
  <c r="D44" i="25"/>
  <c r="U43" i="25"/>
  <c r="T43" i="25"/>
  <c r="U42" i="25"/>
  <c r="T42" i="25"/>
  <c r="U41" i="25"/>
  <c r="T41" i="25"/>
  <c r="U40" i="25"/>
  <c r="T40" i="25"/>
  <c r="U39" i="25"/>
  <c r="T39" i="25"/>
  <c r="U38" i="25"/>
  <c r="T38" i="25"/>
  <c r="U37" i="25"/>
  <c r="T37" i="25"/>
  <c r="U36" i="25"/>
  <c r="T36" i="25"/>
  <c r="U35" i="25"/>
  <c r="T35" i="25"/>
  <c r="U34" i="25"/>
  <c r="T34" i="25"/>
  <c r="U33" i="25"/>
  <c r="T33" i="25"/>
  <c r="U32" i="25"/>
  <c r="T32" i="25"/>
  <c r="U31" i="25"/>
  <c r="T31" i="25"/>
  <c r="U30" i="25"/>
  <c r="T30" i="25"/>
  <c r="U29" i="25"/>
  <c r="T29" i="25"/>
  <c r="U28" i="25"/>
  <c r="T28" i="25"/>
  <c r="U27" i="25"/>
  <c r="T27" i="25"/>
  <c r="U26" i="25"/>
  <c r="T26" i="25"/>
  <c r="U25" i="25"/>
  <c r="T25" i="25"/>
  <c r="U24" i="25"/>
  <c r="T24" i="25"/>
  <c r="U23" i="25"/>
  <c r="T23" i="25"/>
  <c r="U22" i="25"/>
  <c r="U44" i="25" s="1"/>
  <c r="T22" i="25"/>
  <c r="B22" i="25"/>
  <c r="T21" i="25"/>
  <c r="U20" i="25"/>
  <c r="U67" i="25" s="1"/>
  <c r="D20" i="25"/>
  <c r="D45" i="25" s="1"/>
  <c r="D67" i="25" s="1"/>
  <c r="G12" i="25" s="1"/>
  <c r="G20" i="25" s="1"/>
  <c r="G45" i="25" s="1"/>
  <c r="G67" i="25" s="1"/>
  <c r="J12" i="25" s="1"/>
  <c r="J20" i="25" s="1"/>
  <c r="J45" i="25" s="1"/>
  <c r="J67" i="25" s="1"/>
  <c r="M12" i="25" s="1"/>
  <c r="M20" i="25" s="1"/>
  <c r="M45" i="25" s="1"/>
  <c r="M67" i="25" s="1"/>
  <c r="P12" i="25" s="1"/>
  <c r="P20" i="25" s="1"/>
  <c r="P45" i="25" s="1"/>
  <c r="P67" i="25" s="1"/>
  <c r="U19" i="25"/>
  <c r="T19" i="25"/>
  <c r="U18" i="25"/>
  <c r="T18" i="25"/>
  <c r="U17" i="25"/>
  <c r="T17" i="25"/>
  <c r="U16" i="25"/>
  <c r="T16" i="25"/>
  <c r="U15" i="25"/>
  <c r="T15" i="25"/>
  <c r="U14" i="25"/>
  <c r="T14" i="25"/>
  <c r="B14" i="25"/>
  <c r="T13" i="25"/>
  <c r="C13" i="25"/>
  <c r="E12" i="25"/>
  <c r="E20" i="25" s="1"/>
  <c r="E45" i="25" s="1"/>
  <c r="E67" i="25" s="1"/>
  <c r="H12" i="25" s="1"/>
  <c r="H20" i="25" s="1"/>
  <c r="H45" i="25" s="1"/>
  <c r="H67" i="25" s="1"/>
  <c r="K12" i="25" s="1"/>
  <c r="K20" i="25" s="1"/>
  <c r="K45" i="25" s="1"/>
  <c r="K67" i="25" s="1"/>
  <c r="N12" i="25" s="1"/>
  <c r="N20" i="25" s="1"/>
  <c r="N45" i="25" s="1"/>
  <c r="N67" i="25" s="1"/>
  <c r="Q12" i="25" s="1"/>
  <c r="Q20" i="25" s="1"/>
  <c r="Q45" i="25" s="1"/>
  <c r="Q67" i="25" s="1"/>
  <c r="D12" i="25"/>
  <c r="Q8" i="25"/>
  <c r="N8" i="25"/>
  <c r="K8" i="25"/>
  <c r="H8" i="25"/>
  <c r="H3" i="25"/>
  <c r="H2" i="25"/>
  <c r="G2" i="25"/>
  <c r="B76" i="24"/>
  <c r="C75" i="24"/>
  <c r="A75" i="24"/>
  <c r="E75" i="24" s="1"/>
  <c r="H75" i="24" s="1"/>
  <c r="K75" i="24" s="1"/>
  <c r="N75" i="24" s="1"/>
  <c r="Q75" i="24" s="1"/>
  <c r="E74" i="24"/>
  <c r="H74" i="24" s="1"/>
  <c r="K74" i="24" s="1"/>
  <c r="N74" i="24" s="1"/>
  <c r="Q74" i="24" s="1"/>
  <c r="C74" i="24"/>
  <c r="A74" i="24"/>
  <c r="D74" i="24" s="1"/>
  <c r="G74" i="24" s="1"/>
  <c r="J74" i="24" s="1"/>
  <c r="M74" i="24" s="1"/>
  <c r="P74" i="24" s="1"/>
  <c r="C73" i="24"/>
  <c r="A73" i="24"/>
  <c r="E73" i="24" s="1"/>
  <c r="H73" i="24" s="1"/>
  <c r="K73" i="24" s="1"/>
  <c r="N73" i="24" s="1"/>
  <c r="Q73" i="24" s="1"/>
  <c r="E72" i="24"/>
  <c r="H72" i="24" s="1"/>
  <c r="K72" i="24" s="1"/>
  <c r="N72" i="24" s="1"/>
  <c r="Q72" i="24" s="1"/>
  <c r="C72" i="24"/>
  <c r="A72" i="24"/>
  <c r="D72" i="24" s="1"/>
  <c r="G72" i="24" s="1"/>
  <c r="J72" i="24" s="1"/>
  <c r="M72" i="24" s="1"/>
  <c r="P72" i="24" s="1"/>
  <c r="C71" i="24"/>
  <c r="A71" i="24"/>
  <c r="E71" i="24" s="1"/>
  <c r="H71" i="24" s="1"/>
  <c r="K71" i="24" s="1"/>
  <c r="N71" i="24" s="1"/>
  <c r="Q71" i="24" s="1"/>
  <c r="E70" i="24"/>
  <c r="E76" i="24" s="1"/>
  <c r="C70" i="24"/>
  <c r="A70" i="24"/>
  <c r="D70" i="24" s="1"/>
  <c r="Q66" i="24"/>
  <c r="P66" i="24"/>
  <c r="N66" i="24"/>
  <c r="M66" i="24"/>
  <c r="K66" i="24"/>
  <c r="J66" i="24"/>
  <c r="H66" i="24"/>
  <c r="G66" i="24"/>
  <c r="E66" i="24"/>
  <c r="D66" i="24"/>
  <c r="U65" i="24"/>
  <c r="T65" i="24"/>
  <c r="U64" i="24"/>
  <c r="T64" i="24"/>
  <c r="U63" i="24"/>
  <c r="T63" i="24"/>
  <c r="U62" i="24"/>
  <c r="T62" i="24"/>
  <c r="U61" i="24"/>
  <c r="T61" i="24"/>
  <c r="U60" i="24"/>
  <c r="T60" i="24"/>
  <c r="U59" i="24"/>
  <c r="T59" i="24"/>
  <c r="U58" i="24"/>
  <c r="T58" i="24"/>
  <c r="U57" i="24"/>
  <c r="T57" i="24"/>
  <c r="U56" i="24"/>
  <c r="T56" i="24"/>
  <c r="U55" i="24"/>
  <c r="T55" i="24"/>
  <c r="U54" i="24"/>
  <c r="T54" i="24"/>
  <c r="U53" i="24"/>
  <c r="T53" i="24"/>
  <c r="U52" i="24"/>
  <c r="T52" i="24"/>
  <c r="U51" i="24"/>
  <c r="T51" i="24"/>
  <c r="U50" i="24"/>
  <c r="T50" i="24"/>
  <c r="U49" i="24"/>
  <c r="T49" i="24"/>
  <c r="U48" i="24"/>
  <c r="T48" i="24"/>
  <c r="U47" i="24"/>
  <c r="U66" i="24" s="1"/>
  <c r="T47" i="24"/>
  <c r="B47" i="24"/>
  <c r="C46" i="24"/>
  <c r="T46" i="24" s="1"/>
  <c r="Q44" i="24"/>
  <c r="P44" i="24"/>
  <c r="N44" i="24"/>
  <c r="M44" i="24"/>
  <c r="K44" i="24"/>
  <c r="J44" i="24"/>
  <c r="H44" i="24"/>
  <c r="G44" i="24"/>
  <c r="E44" i="24"/>
  <c r="D44" i="24"/>
  <c r="U43" i="24"/>
  <c r="T43" i="24"/>
  <c r="U42" i="24"/>
  <c r="T42" i="24"/>
  <c r="U41" i="24"/>
  <c r="T41" i="24"/>
  <c r="U40" i="24"/>
  <c r="T40" i="24"/>
  <c r="U39" i="24"/>
  <c r="T39" i="24"/>
  <c r="U38" i="24"/>
  <c r="T38" i="24"/>
  <c r="U37" i="24"/>
  <c r="T37" i="24"/>
  <c r="U36" i="24"/>
  <c r="T36" i="24"/>
  <c r="U35" i="24"/>
  <c r="T35" i="24"/>
  <c r="U34" i="24"/>
  <c r="T34" i="24"/>
  <c r="U33" i="24"/>
  <c r="T33" i="24"/>
  <c r="U32" i="24"/>
  <c r="T32" i="24"/>
  <c r="U31" i="24"/>
  <c r="T31" i="24"/>
  <c r="U30" i="24"/>
  <c r="T30" i="24"/>
  <c r="U29" i="24"/>
  <c r="T29" i="24"/>
  <c r="U28" i="24"/>
  <c r="T28" i="24"/>
  <c r="U27" i="24"/>
  <c r="T27" i="24"/>
  <c r="U26" i="24"/>
  <c r="T26" i="24"/>
  <c r="U25" i="24"/>
  <c r="T25" i="24"/>
  <c r="U24" i="24"/>
  <c r="T24" i="24"/>
  <c r="U23" i="24"/>
  <c r="T23" i="24"/>
  <c r="U22" i="24"/>
  <c r="U44" i="24" s="1"/>
  <c r="T22" i="24"/>
  <c r="B22" i="24"/>
  <c r="T21" i="24"/>
  <c r="U20" i="24"/>
  <c r="U67" i="24" s="1"/>
  <c r="D20" i="24"/>
  <c r="D45" i="24" s="1"/>
  <c r="D67" i="24" s="1"/>
  <c r="G12" i="24" s="1"/>
  <c r="G20" i="24" s="1"/>
  <c r="G45" i="24" s="1"/>
  <c r="G67" i="24" s="1"/>
  <c r="J12" i="24" s="1"/>
  <c r="J20" i="24" s="1"/>
  <c r="J45" i="24" s="1"/>
  <c r="J67" i="24" s="1"/>
  <c r="M12" i="24" s="1"/>
  <c r="M20" i="24" s="1"/>
  <c r="M45" i="24" s="1"/>
  <c r="M67" i="24" s="1"/>
  <c r="P12" i="24" s="1"/>
  <c r="P20" i="24" s="1"/>
  <c r="P45" i="24" s="1"/>
  <c r="P67" i="24" s="1"/>
  <c r="U19" i="24"/>
  <c r="T19" i="24"/>
  <c r="U18" i="24"/>
  <c r="T18" i="24"/>
  <c r="U17" i="24"/>
  <c r="T17" i="24"/>
  <c r="U16" i="24"/>
  <c r="T16" i="24"/>
  <c r="U15" i="24"/>
  <c r="T15" i="24"/>
  <c r="U14" i="24"/>
  <c r="T14" i="24"/>
  <c r="B14" i="24"/>
  <c r="T13" i="24"/>
  <c r="C13" i="24"/>
  <c r="E12" i="24"/>
  <c r="E20" i="24" s="1"/>
  <c r="E45" i="24" s="1"/>
  <c r="E67" i="24" s="1"/>
  <c r="H12" i="24" s="1"/>
  <c r="H20" i="24" s="1"/>
  <c r="H45" i="24" s="1"/>
  <c r="H67" i="24" s="1"/>
  <c r="K12" i="24" s="1"/>
  <c r="K20" i="24" s="1"/>
  <c r="K45" i="24" s="1"/>
  <c r="K67" i="24" s="1"/>
  <c r="N12" i="24" s="1"/>
  <c r="N20" i="24" s="1"/>
  <c r="N45" i="24" s="1"/>
  <c r="N67" i="24" s="1"/>
  <c r="Q12" i="24" s="1"/>
  <c r="Q20" i="24" s="1"/>
  <c r="Q45" i="24" s="1"/>
  <c r="Q67" i="24" s="1"/>
  <c r="D12" i="24"/>
  <c r="Q8" i="24"/>
  <c r="N8" i="24"/>
  <c r="K8" i="24"/>
  <c r="H8" i="24"/>
  <c r="H3" i="24"/>
  <c r="H2" i="24"/>
  <c r="G2" i="24"/>
  <c r="B76" i="23"/>
  <c r="E75" i="23"/>
  <c r="H75" i="23" s="1"/>
  <c r="K75" i="23" s="1"/>
  <c r="N75" i="23" s="1"/>
  <c r="Q75" i="23" s="1"/>
  <c r="C75" i="23"/>
  <c r="A75" i="23"/>
  <c r="D75" i="23" s="1"/>
  <c r="G75" i="23" s="1"/>
  <c r="J75" i="23" s="1"/>
  <c r="M75" i="23" s="1"/>
  <c r="P75" i="23" s="1"/>
  <c r="E74" i="23"/>
  <c r="H74" i="23" s="1"/>
  <c r="K74" i="23" s="1"/>
  <c r="N74" i="23" s="1"/>
  <c r="Q74" i="23" s="1"/>
  <c r="C74" i="23"/>
  <c r="A74" i="23"/>
  <c r="D74" i="23" s="1"/>
  <c r="G74" i="23" s="1"/>
  <c r="J74" i="23" s="1"/>
  <c r="M74" i="23" s="1"/>
  <c r="P74" i="23" s="1"/>
  <c r="E73" i="23"/>
  <c r="H73" i="23" s="1"/>
  <c r="K73" i="23" s="1"/>
  <c r="N73" i="23" s="1"/>
  <c r="Q73" i="23" s="1"/>
  <c r="C73" i="23"/>
  <c r="A73" i="23"/>
  <c r="D73" i="23" s="1"/>
  <c r="G73" i="23" s="1"/>
  <c r="J73" i="23" s="1"/>
  <c r="M73" i="23" s="1"/>
  <c r="P73" i="23" s="1"/>
  <c r="E72" i="23"/>
  <c r="H72" i="23" s="1"/>
  <c r="K72" i="23" s="1"/>
  <c r="N72" i="23" s="1"/>
  <c r="Q72" i="23" s="1"/>
  <c r="C72" i="23"/>
  <c r="A72" i="23"/>
  <c r="D72" i="23" s="1"/>
  <c r="G72" i="23" s="1"/>
  <c r="J72" i="23" s="1"/>
  <c r="M72" i="23" s="1"/>
  <c r="P72" i="23" s="1"/>
  <c r="E71" i="23"/>
  <c r="H71" i="23" s="1"/>
  <c r="K71" i="23" s="1"/>
  <c r="N71" i="23" s="1"/>
  <c r="Q71" i="23" s="1"/>
  <c r="C71" i="23"/>
  <c r="A71" i="23"/>
  <c r="D71" i="23" s="1"/>
  <c r="G71" i="23" s="1"/>
  <c r="J71" i="23" s="1"/>
  <c r="M71" i="23" s="1"/>
  <c r="P71" i="23" s="1"/>
  <c r="E70" i="23"/>
  <c r="E76" i="23" s="1"/>
  <c r="C70" i="23"/>
  <c r="A70" i="23"/>
  <c r="D70" i="23" s="1"/>
  <c r="Q66" i="23"/>
  <c r="P66" i="23"/>
  <c r="N66" i="23"/>
  <c r="M66" i="23"/>
  <c r="K66" i="23"/>
  <c r="J66" i="23"/>
  <c r="H66" i="23"/>
  <c r="G66" i="23"/>
  <c r="E66" i="23"/>
  <c r="D66" i="23"/>
  <c r="U65" i="23"/>
  <c r="T65" i="23"/>
  <c r="U64" i="23"/>
  <c r="T64" i="23"/>
  <c r="U63" i="23"/>
  <c r="T63" i="23"/>
  <c r="U62" i="23"/>
  <c r="T62" i="23"/>
  <c r="U61" i="23"/>
  <c r="T61" i="23"/>
  <c r="U60" i="23"/>
  <c r="T60" i="23"/>
  <c r="U59" i="23"/>
  <c r="T59" i="23"/>
  <c r="U58" i="23"/>
  <c r="T58" i="23"/>
  <c r="U57" i="23"/>
  <c r="T57" i="23"/>
  <c r="U56" i="23"/>
  <c r="T56" i="23"/>
  <c r="U55" i="23"/>
  <c r="T55" i="23"/>
  <c r="U54" i="23"/>
  <c r="T54" i="23"/>
  <c r="U53" i="23"/>
  <c r="T53" i="23"/>
  <c r="U52" i="23"/>
  <c r="T52" i="23"/>
  <c r="U51" i="23"/>
  <c r="T51" i="23"/>
  <c r="U50" i="23"/>
  <c r="T50" i="23"/>
  <c r="U49" i="23"/>
  <c r="T49" i="23"/>
  <c r="U48" i="23"/>
  <c r="T48" i="23"/>
  <c r="U47" i="23"/>
  <c r="U66" i="23" s="1"/>
  <c r="T47" i="23"/>
  <c r="B47" i="23"/>
  <c r="C46" i="23"/>
  <c r="T46" i="23" s="1"/>
  <c r="Q44" i="23"/>
  <c r="P44" i="23"/>
  <c r="N44" i="23"/>
  <c r="M44" i="23"/>
  <c r="K44" i="23"/>
  <c r="J44" i="23"/>
  <c r="H44" i="23"/>
  <c r="G44" i="23"/>
  <c r="E44" i="23"/>
  <c r="D44" i="23"/>
  <c r="U43" i="23"/>
  <c r="T43" i="23"/>
  <c r="U42" i="23"/>
  <c r="T42" i="23"/>
  <c r="U41" i="23"/>
  <c r="T41" i="23"/>
  <c r="U40" i="23"/>
  <c r="T40" i="23"/>
  <c r="U39" i="23"/>
  <c r="T39" i="23"/>
  <c r="U38" i="23"/>
  <c r="T38" i="23"/>
  <c r="U37" i="23"/>
  <c r="T37" i="23"/>
  <c r="U36" i="23"/>
  <c r="T36" i="23"/>
  <c r="U35" i="23"/>
  <c r="T35" i="23"/>
  <c r="U34" i="23"/>
  <c r="T34" i="23"/>
  <c r="U33" i="23"/>
  <c r="T33" i="23"/>
  <c r="U32" i="23"/>
  <c r="T32" i="23"/>
  <c r="U31" i="23"/>
  <c r="T31" i="23"/>
  <c r="U30" i="23"/>
  <c r="T30" i="23"/>
  <c r="U29" i="23"/>
  <c r="T29" i="23"/>
  <c r="U28" i="23"/>
  <c r="T28" i="23"/>
  <c r="U27" i="23"/>
  <c r="T27" i="23"/>
  <c r="U26" i="23"/>
  <c r="T26" i="23"/>
  <c r="U25" i="23"/>
  <c r="T25" i="23"/>
  <c r="U24" i="23"/>
  <c r="T24" i="23"/>
  <c r="U23" i="23"/>
  <c r="T23" i="23"/>
  <c r="U22" i="23"/>
  <c r="U44" i="23" s="1"/>
  <c r="T22" i="23"/>
  <c r="B22" i="23"/>
  <c r="T21" i="23"/>
  <c r="U20" i="23"/>
  <c r="D20" i="23"/>
  <c r="D45" i="23" s="1"/>
  <c r="D67" i="23" s="1"/>
  <c r="G12" i="23" s="1"/>
  <c r="G20" i="23" s="1"/>
  <c r="G45" i="23" s="1"/>
  <c r="G67" i="23" s="1"/>
  <c r="J12" i="23" s="1"/>
  <c r="J20" i="23" s="1"/>
  <c r="J45" i="23" s="1"/>
  <c r="J67" i="23" s="1"/>
  <c r="M12" i="23" s="1"/>
  <c r="M20" i="23" s="1"/>
  <c r="M45" i="23" s="1"/>
  <c r="M67" i="23" s="1"/>
  <c r="P12" i="23" s="1"/>
  <c r="P20" i="23" s="1"/>
  <c r="P45" i="23" s="1"/>
  <c r="P67" i="23" s="1"/>
  <c r="U19" i="23"/>
  <c r="T19" i="23"/>
  <c r="U18" i="23"/>
  <c r="T18" i="23"/>
  <c r="U17" i="23"/>
  <c r="T17" i="23"/>
  <c r="U16" i="23"/>
  <c r="T16" i="23"/>
  <c r="U15" i="23"/>
  <c r="T15" i="23"/>
  <c r="U14" i="23"/>
  <c r="T14" i="23"/>
  <c r="B14" i="23"/>
  <c r="T13" i="23"/>
  <c r="C13" i="23"/>
  <c r="E12" i="23"/>
  <c r="E20" i="23" s="1"/>
  <c r="E45" i="23" s="1"/>
  <c r="E67" i="23" s="1"/>
  <c r="H12" i="23" s="1"/>
  <c r="H20" i="23" s="1"/>
  <c r="H45" i="23" s="1"/>
  <c r="H67" i="23" s="1"/>
  <c r="K12" i="23" s="1"/>
  <c r="K20" i="23" s="1"/>
  <c r="K45" i="23" s="1"/>
  <c r="K67" i="23" s="1"/>
  <c r="N12" i="23" s="1"/>
  <c r="N20" i="23" s="1"/>
  <c r="N45" i="23" s="1"/>
  <c r="N67" i="23" s="1"/>
  <c r="Q12" i="23" s="1"/>
  <c r="Q20" i="23" s="1"/>
  <c r="Q45" i="23" s="1"/>
  <c r="Q67" i="23" s="1"/>
  <c r="D12" i="23"/>
  <c r="Q8" i="23"/>
  <c r="N8" i="23"/>
  <c r="K8" i="23"/>
  <c r="H8" i="23"/>
  <c r="H3" i="23"/>
  <c r="H2" i="23"/>
  <c r="G2" i="23"/>
  <c r="B76" i="22"/>
  <c r="C75" i="22"/>
  <c r="A75" i="22"/>
  <c r="E75" i="22" s="1"/>
  <c r="H75" i="22" s="1"/>
  <c r="K75" i="22" s="1"/>
  <c r="N75" i="22" s="1"/>
  <c r="Q75" i="22" s="1"/>
  <c r="G74" i="22"/>
  <c r="J74" i="22" s="1"/>
  <c r="M74" i="22" s="1"/>
  <c r="P74" i="22" s="1"/>
  <c r="E74" i="22"/>
  <c r="H74" i="22" s="1"/>
  <c r="K74" i="22" s="1"/>
  <c r="N74" i="22" s="1"/>
  <c r="Q74" i="22" s="1"/>
  <c r="D74" i="22"/>
  <c r="C74" i="22"/>
  <c r="A74" i="22"/>
  <c r="C73" i="22"/>
  <c r="A73" i="22"/>
  <c r="E73" i="22" s="1"/>
  <c r="H73" i="22" s="1"/>
  <c r="K73" i="22" s="1"/>
  <c r="N73" i="22" s="1"/>
  <c r="Q73" i="22" s="1"/>
  <c r="G72" i="22"/>
  <c r="J72" i="22" s="1"/>
  <c r="M72" i="22" s="1"/>
  <c r="P72" i="22" s="1"/>
  <c r="E72" i="22"/>
  <c r="H72" i="22" s="1"/>
  <c r="K72" i="22" s="1"/>
  <c r="N72" i="22" s="1"/>
  <c r="Q72" i="22" s="1"/>
  <c r="D72" i="22"/>
  <c r="C72" i="22"/>
  <c r="A72" i="22"/>
  <c r="C71" i="22"/>
  <c r="A71" i="22"/>
  <c r="E71" i="22" s="1"/>
  <c r="H71" i="22" s="1"/>
  <c r="K71" i="22" s="1"/>
  <c r="N71" i="22" s="1"/>
  <c r="Q71" i="22" s="1"/>
  <c r="G70" i="22"/>
  <c r="J70" i="22" s="1"/>
  <c r="E70" i="22"/>
  <c r="D70" i="22"/>
  <c r="C70" i="22"/>
  <c r="A70" i="22"/>
  <c r="Q66" i="22"/>
  <c r="P66" i="22"/>
  <c r="N66" i="22"/>
  <c r="M66" i="22"/>
  <c r="K66" i="22"/>
  <c r="J66" i="22"/>
  <c r="H66" i="22"/>
  <c r="G66" i="22"/>
  <c r="E66" i="22"/>
  <c r="D66" i="22"/>
  <c r="U65" i="22"/>
  <c r="T65" i="22"/>
  <c r="U64" i="22"/>
  <c r="T64" i="22"/>
  <c r="U63" i="22"/>
  <c r="T63" i="22"/>
  <c r="U62" i="22"/>
  <c r="T62" i="22"/>
  <c r="U61" i="22"/>
  <c r="T61" i="22"/>
  <c r="U60" i="22"/>
  <c r="T60" i="22"/>
  <c r="U59" i="22"/>
  <c r="T59" i="22"/>
  <c r="U58" i="22"/>
  <c r="T58" i="22"/>
  <c r="U57" i="22"/>
  <c r="T57" i="22"/>
  <c r="U56" i="22"/>
  <c r="T56" i="22"/>
  <c r="U55" i="22"/>
  <c r="T55" i="22"/>
  <c r="U54" i="22"/>
  <c r="T54" i="22"/>
  <c r="U53" i="22"/>
  <c r="T53" i="22"/>
  <c r="U52" i="22"/>
  <c r="T52" i="22"/>
  <c r="U51" i="22"/>
  <c r="T51" i="22"/>
  <c r="U50" i="22"/>
  <c r="U66" i="22" s="1"/>
  <c r="T50" i="22"/>
  <c r="U49" i="22"/>
  <c r="T49" i="22"/>
  <c r="U48" i="22"/>
  <c r="T48" i="22"/>
  <c r="U47" i="22"/>
  <c r="T47" i="22"/>
  <c r="B47" i="22"/>
  <c r="T46" i="22"/>
  <c r="C46" i="22"/>
  <c r="Q44" i="22"/>
  <c r="P44" i="22"/>
  <c r="N44" i="22"/>
  <c r="M44" i="22"/>
  <c r="K44" i="22"/>
  <c r="J44" i="22"/>
  <c r="H44" i="22"/>
  <c r="G44" i="22"/>
  <c r="E44" i="22"/>
  <c r="D44" i="22"/>
  <c r="U43" i="22"/>
  <c r="T43" i="22"/>
  <c r="U42" i="22"/>
  <c r="T42" i="22"/>
  <c r="U41" i="22"/>
  <c r="T41" i="22"/>
  <c r="U40" i="22"/>
  <c r="T40" i="22"/>
  <c r="U39" i="22"/>
  <c r="T39" i="22"/>
  <c r="U38" i="22"/>
  <c r="T38" i="22"/>
  <c r="U37" i="22"/>
  <c r="T37" i="22"/>
  <c r="U36" i="22"/>
  <c r="T36" i="22"/>
  <c r="U35" i="22"/>
  <c r="T35" i="22"/>
  <c r="U34" i="22"/>
  <c r="T34" i="22"/>
  <c r="U33" i="22"/>
  <c r="T33" i="22"/>
  <c r="U32" i="22"/>
  <c r="T32" i="22"/>
  <c r="U31" i="22"/>
  <c r="T31" i="22"/>
  <c r="U30" i="22"/>
  <c r="T30" i="22"/>
  <c r="U29" i="22"/>
  <c r="T29" i="22"/>
  <c r="U28" i="22"/>
  <c r="T28" i="22"/>
  <c r="U27" i="22"/>
  <c r="T27" i="22"/>
  <c r="U26" i="22"/>
  <c r="T26" i="22"/>
  <c r="U25" i="22"/>
  <c r="T25" i="22"/>
  <c r="U24" i="22"/>
  <c r="T24" i="22"/>
  <c r="U23" i="22"/>
  <c r="T23" i="22"/>
  <c r="U22" i="22"/>
  <c r="U44" i="22" s="1"/>
  <c r="T22" i="22"/>
  <c r="B22" i="22"/>
  <c r="T21" i="22"/>
  <c r="D20" i="22"/>
  <c r="D45" i="22" s="1"/>
  <c r="D67" i="22" s="1"/>
  <c r="G12" i="22" s="1"/>
  <c r="G20" i="22" s="1"/>
  <c r="G45" i="22" s="1"/>
  <c r="G67" i="22" s="1"/>
  <c r="J12" i="22" s="1"/>
  <c r="J20" i="22" s="1"/>
  <c r="J45" i="22" s="1"/>
  <c r="J67" i="22" s="1"/>
  <c r="M12" i="22" s="1"/>
  <c r="M20" i="22" s="1"/>
  <c r="M45" i="22" s="1"/>
  <c r="M67" i="22" s="1"/>
  <c r="P12" i="22" s="1"/>
  <c r="P20" i="22" s="1"/>
  <c r="P45" i="22" s="1"/>
  <c r="P67" i="22" s="1"/>
  <c r="U19" i="22"/>
  <c r="T19" i="22"/>
  <c r="U18" i="22"/>
  <c r="T18" i="22"/>
  <c r="U17" i="22"/>
  <c r="T17" i="22"/>
  <c r="U16" i="22"/>
  <c r="T16" i="22"/>
  <c r="U15" i="22"/>
  <c r="U20" i="22" s="1"/>
  <c r="U67" i="22" s="1"/>
  <c r="T15" i="22"/>
  <c r="U14" i="22"/>
  <c r="T14" i="22"/>
  <c r="B14" i="22"/>
  <c r="C13" i="22"/>
  <c r="T13" i="22" s="1"/>
  <c r="E12" i="22"/>
  <c r="E20" i="22" s="1"/>
  <c r="E45" i="22" s="1"/>
  <c r="E67" i="22" s="1"/>
  <c r="H12" i="22" s="1"/>
  <c r="H20" i="22" s="1"/>
  <c r="H45" i="22" s="1"/>
  <c r="H67" i="22" s="1"/>
  <c r="K12" i="22" s="1"/>
  <c r="K20" i="22" s="1"/>
  <c r="K45" i="22" s="1"/>
  <c r="K67" i="22" s="1"/>
  <c r="N12" i="22" s="1"/>
  <c r="N20" i="22" s="1"/>
  <c r="N45" i="22" s="1"/>
  <c r="N67" i="22" s="1"/>
  <c r="Q12" i="22" s="1"/>
  <c r="Q20" i="22" s="1"/>
  <c r="Q45" i="22" s="1"/>
  <c r="Q67" i="22" s="1"/>
  <c r="D12" i="22"/>
  <c r="Q8" i="22"/>
  <c r="N8" i="22"/>
  <c r="K8" i="22"/>
  <c r="H8" i="22"/>
  <c r="H3" i="22"/>
  <c r="H2" i="22"/>
  <c r="G2" i="22"/>
  <c r="B76" i="21"/>
  <c r="C75" i="21"/>
  <c r="A75" i="21"/>
  <c r="E75" i="21" s="1"/>
  <c r="H75" i="21" s="1"/>
  <c r="K75" i="21" s="1"/>
  <c r="N75" i="21" s="1"/>
  <c r="Q75" i="21" s="1"/>
  <c r="E74" i="21"/>
  <c r="H74" i="21" s="1"/>
  <c r="K74" i="21" s="1"/>
  <c r="N74" i="21" s="1"/>
  <c r="Q74" i="21" s="1"/>
  <c r="C74" i="21"/>
  <c r="A74" i="21"/>
  <c r="D74" i="21" s="1"/>
  <c r="G74" i="21" s="1"/>
  <c r="J74" i="21" s="1"/>
  <c r="M74" i="21" s="1"/>
  <c r="P74" i="21" s="1"/>
  <c r="C73" i="21"/>
  <c r="A73" i="21"/>
  <c r="E73" i="21" s="1"/>
  <c r="H73" i="21" s="1"/>
  <c r="K73" i="21" s="1"/>
  <c r="N73" i="21" s="1"/>
  <c r="Q73" i="21" s="1"/>
  <c r="E72" i="21"/>
  <c r="H72" i="21" s="1"/>
  <c r="K72" i="21" s="1"/>
  <c r="N72" i="21" s="1"/>
  <c r="Q72" i="21" s="1"/>
  <c r="C72" i="21"/>
  <c r="A72" i="21"/>
  <c r="D72" i="21" s="1"/>
  <c r="G72" i="21" s="1"/>
  <c r="J72" i="21" s="1"/>
  <c r="M72" i="21" s="1"/>
  <c r="P72" i="21" s="1"/>
  <c r="C71" i="21"/>
  <c r="A71" i="21"/>
  <c r="E71" i="21" s="1"/>
  <c r="H71" i="21" s="1"/>
  <c r="K71" i="21" s="1"/>
  <c r="N71" i="21" s="1"/>
  <c r="Q71" i="21" s="1"/>
  <c r="E70" i="21"/>
  <c r="E76" i="21" s="1"/>
  <c r="C70" i="21"/>
  <c r="A70" i="21"/>
  <c r="D70" i="21" s="1"/>
  <c r="Q66" i="21"/>
  <c r="P66" i="21"/>
  <c r="N66" i="21"/>
  <c r="M66" i="21"/>
  <c r="K66" i="21"/>
  <c r="J66" i="21"/>
  <c r="H66" i="21"/>
  <c r="G66" i="21"/>
  <c r="E66" i="21"/>
  <c r="D66" i="21"/>
  <c r="U65" i="21"/>
  <c r="T65" i="21"/>
  <c r="U64" i="21"/>
  <c r="T64" i="21"/>
  <c r="U63" i="21"/>
  <c r="T63" i="21"/>
  <c r="U62" i="21"/>
  <c r="T62" i="21"/>
  <c r="U61" i="21"/>
  <c r="T61" i="21"/>
  <c r="U60" i="21"/>
  <c r="T60" i="21"/>
  <c r="U59" i="21"/>
  <c r="T59" i="21"/>
  <c r="U58" i="21"/>
  <c r="T58" i="21"/>
  <c r="U57" i="21"/>
  <c r="T57" i="21"/>
  <c r="U56" i="21"/>
  <c r="T56" i="21"/>
  <c r="U55" i="21"/>
  <c r="T55" i="21"/>
  <c r="U54" i="21"/>
  <c r="T54" i="21"/>
  <c r="U53" i="21"/>
  <c r="T53" i="21"/>
  <c r="U52" i="21"/>
  <c r="T52" i="21"/>
  <c r="U51" i="21"/>
  <c r="T51" i="21"/>
  <c r="U50" i="21"/>
  <c r="T50" i="21"/>
  <c r="U49" i="21"/>
  <c r="T49" i="21"/>
  <c r="U48" i="21"/>
  <c r="T48" i="21"/>
  <c r="U47" i="21"/>
  <c r="U66" i="21" s="1"/>
  <c r="T47" i="21"/>
  <c r="B47" i="21"/>
  <c r="C46" i="21"/>
  <c r="T46" i="21" s="1"/>
  <c r="Q44" i="21"/>
  <c r="P44" i="21"/>
  <c r="N44" i="21"/>
  <c r="M44" i="21"/>
  <c r="K44" i="21"/>
  <c r="J44" i="21"/>
  <c r="H44" i="21"/>
  <c r="G44" i="21"/>
  <c r="E44" i="21"/>
  <c r="D44" i="21"/>
  <c r="U43" i="21"/>
  <c r="T43" i="21"/>
  <c r="U42" i="21"/>
  <c r="T42" i="21"/>
  <c r="U41" i="21"/>
  <c r="T41" i="21"/>
  <c r="U40" i="21"/>
  <c r="T40" i="21"/>
  <c r="U39" i="21"/>
  <c r="T39" i="21"/>
  <c r="U38" i="21"/>
  <c r="T38" i="21"/>
  <c r="U37" i="21"/>
  <c r="T37" i="21"/>
  <c r="U36" i="21"/>
  <c r="T36" i="21"/>
  <c r="U35" i="21"/>
  <c r="T35" i="21"/>
  <c r="U34" i="21"/>
  <c r="T34" i="21"/>
  <c r="U33" i="21"/>
  <c r="T33" i="21"/>
  <c r="U32" i="21"/>
  <c r="T32" i="21"/>
  <c r="U31" i="21"/>
  <c r="T31" i="21"/>
  <c r="U30" i="21"/>
  <c r="T30" i="21"/>
  <c r="U29" i="21"/>
  <c r="T29" i="21"/>
  <c r="U28" i="21"/>
  <c r="T28" i="21"/>
  <c r="U27" i="21"/>
  <c r="T27" i="21"/>
  <c r="U26" i="21"/>
  <c r="T26" i="21"/>
  <c r="U25" i="21"/>
  <c r="T25" i="21"/>
  <c r="U24" i="21"/>
  <c r="T24" i="21"/>
  <c r="U23" i="21"/>
  <c r="T23" i="21"/>
  <c r="U22" i="21"/>
  <c r="U44" i="21" s="1"/>
  <c r="T22" i="21"/>
  <c r="B22" i="21"/>
  <c r="T21" i="21"/>
  <c r="U20" i="21"/>
  <c r="U67" i="21" s="1"/>
  <c r="D20" i="21"/>
  <c r="D45" i="21" s="1"/>
  <c r="D67" i="21" s="1"/>
  <c r="G12" i="21" s="1"/>
  <c r="G20" i="21" s="1"/>
  <c r="G45" i="21" s="1"/>
  <c r="G67" i="21" s="1"/>
  <c r="J12" i="21" s="1"/>
  <c r="J20" i="21" s="1"/>
  <c r="J45" i="21" s="1"/>
  <c r="J67" i="21" s="1"/>
  <c r="M12" i="21" s="1"/>
  <c r="M20" i="21" s="1"/>
  <c r="M45" i="21" s="1"/>
  <c r="M67" i="21" s="1"/>
  <c r="P12" i="21" s="1"/>
  <c r="P20" i="21" s="1"/>
  <c r="P45" i="21" s="1"/>
  <c r="P67" i="21" s="1"/>
  <c r="U19" i="21"/>
  <c r="T19" i="21"/>
  <c r="U18" i="21"/>
  <c r="T18" i="21"/>
  <c r="U17" i="21"/>
  <c r="T17" i="21"/>
  <c r="U16" i="21"/>
  <c r="T16" i="21"/>
  <c r="U15" i="21"/>
  <c r="T15" i="21"/>
  <c r="U14" i="21"/>
  <c r="T14" i="21"/>
  <c r="B14" i="21"/>
  <c r="T13" i="21"/>
  <c r="C13" i="21"/>
  <c r="E12" i="21"/>
  <c r="E20" i="21" s="1"/>
  <c r="E45" i="21" s="1"/>
  <c r="E67" i="21" s="1"/>
  <c r="H12" i="21" s="1"/>
  <c r="H20" i="21" s="1"/>
  <c r="H45" i="21" s="1"/>
  <c r="H67" i="21" s="1"/>
  <c r="K12" i="21" s="1"/>
  <c r="K20" i="21" s="1"/>
  <c r="K45" i="21" s="1"/>
  <c r="K67" i="21" s="1"/>
  <c r="N12" i="21" s="1"/>
  <c r="N20" i="21" s="1"/>
  <c r="N45" i="21" s="1"/>
  <c r="N67" i="21" s="1"/>
  <c r="Q12" i="21" s="1"/>
  <c r="Q20" i="21" s="1"/>
  <c r="Q45" i="21" s="1"/>
  <c r="Q67" i="21" s="1"/>
  <c r="D12" i="21"/>
  <c r="Q8" i="21"/>
  <c r="N8" i="21"/>
  <c r="K8" i="21"/>
  <c r="H8" i="21"/>
  <c r="H3" i="21"/>
  <c r="H2" i="21"/>
  <c r="G2" i="21"/>
  <c r="B76" i="20"/>
  <c r="C75" i="20"/>
  <c r="A75" i="20"/>
  <c r="E75" i="20" s="1"/>
  <c r="H75" i="20" s="1"/>
  <c r="K75" i="20" s="1"/>
  <c r="N75" i="20" s="1"/>
  <c r="Q75" i="20" s="1"/>
  <c r="E74" i="20"/>
  <c r="H74" i="20" s="1"/>
  <c r="K74" i="20" s="1"/>
  <c r="N74" i="20" s="1"/>
  <c r="Q74" i="20" s="1"/>
  <c r="C74" i="20"/>
  <c r="A74" i="20"/>
  <c r="D74" i="20" s="1"/>
  <c r="G74" i="20" s="1"/>
  <c r="J74" i="20" s="1"/>
  <c r="M74" i="20" s="1"/>
  <c r="P74" i="20" s="1"/>
  <c r="C73" i="20"/>
  <c r="A73" i="20"/>
  <c r="E73" i="20" s="1"/>
  <c r="H73" i="20" s="1"/>
  <c r="K73" i="20" s="1"/>
  <c r="N73" i="20" s="1"/>
  <c r="Q73" i="20" s="1"/>
  <c r="E72" i="20"/>
  <c r="H72" i="20" s="1"/>
  <c r="K72" i="20" s="1"/>
  <c r="N72" i="20" s="1"/>
  <c r="Q72" i="20" s="1"/>
  <c r="C72" i="20"/>
  <c r="A72" i="20"/>
  <c r="D72" i="20" s="1"/>
  <c r="G72" i="20" s="1"/>
  <c r="J72" i="20" s="1"/>
  <c r="M72" i="20" s="1"/>
  <c r="P72" i="20" s="1"/>
  <c r="C71" i="20"/>
  <c r="A71" i="20"/>
  <c r="E71" i="20" s="1"/>
  <c r="H71" i="20" s="1"/>
  <c r="K71" i="20" s="1"/>
  <c r="N71" i="20" s="1"/>
  <c r="Q71" i="20" s="1"/>
  <c r="E70" i="20"/>
  <c r="E76" i="20" s="1"/>
  <c r="C70" i="20"/>
  <c r="A70" i="20"/>
  <c r="D70" i="20" s="1"/>
  <c r="Q66" i="20"/>
  <c r="P66" i="20"/>
  <c r="N66" i="20"/>
  <c r="M66" i="20"/>
  <c r="K66" i="20"/>
  <c r="J66" i="20"/>
  <c r="H66" i="20"/>
  <c r="G66" i="20"/>
  <c r="E66" i="20"/>
  <c r="D66" i="20"/>
  <c r="U65" i="20"/>
  <c r="T65" i="20"/>
  <c r="U64" i="20"/>
  <c r="T64" i="20"/>
  <c r="U63" i="20"/>
  <c r="T63" i="20"/>
  <c r="U62" i="20"/>
  <c r="T62" i="20"/>
  <c r="U61" i="20"/>
  <c r="T61" i="20"/>
  <c r="U60" i="20"/>
  <c r="T60" i="20"/>
  <c r="U59" i="20"/>
  <c r="T59" i="20"/>
  <c r="U58" i="20"/>
  <c r="T58" i="20"/>
  <c r="U57" i="20"/>
  <c r="T57" i="20"/>
  <c r="U56" i="20"/>
  <c r="T56" i="20"/>
  <c r="U55" i="20"/>
  <c r="T55" i="20"/>
  <c r="U54" i="20"/>
  <c r="T54" i="20"/>
  <c r="U53" i="20"/>
  <c r="T53" i="20"/>
  <c r="U52" i="20"/>
  <c r="T52" i="20"/>
  <c r="U51" i="20"/>
  <c r="T51" i="20"/>
  <c r="U50" i="20"/>
  <c r="T50" i="20"/>
  <c r="U49" i="20"/>
  <c r="T49" i="20"/>
  <c r="U48" i="20"/>
  <c r="T48" i="20"/>
  <c r="U47" i="20"/>
  <c r="U66" i="20" s="1"/>
  <c r="T47" i="20"/>
  <c r="B47" i="20"/>
  <c r="C46" i="20"/>
  <c r="T46" i="20" s="1"/>
  <c r="Q44" i="20"/>
  <c r="P44" i="20"/>
  <c r="N44" i="20"/>
  <c r="M44" i="20"/>
  <c r="K44" i="20"/>
  <c r="J44" i="20"/>
  <c r="H44" i="20"/>
  <c r="G44" i="20"/>
  <c r="E44" i="20"/>
  <c r="D44" i="20"/>
  <c r="U43" i="20"/>
  <c r="T43" i="20"/>
  <c r="U42" i="20"/>
  <c r="T42" i="20"/>
  <c r="U41" i="20"/>
  <c r="T41" i="20"/>
  <c r="U40" i="20"/>
  <c r="T40" i="20"/>
  <c r="U39" i="20"/>
  <c r="T39" i="20"/>
  <c r="U38" i="20"/>
  <c r="T38" i="20"/>
  <c r="U37" i="20"/>
  <c r="T37" i="20"/>
  <c r="U36" i="20"/>
  <c r="T36" i="20"/>
  <c r="U35" i="20"/>
  <c r="T35" i="20"/>
  <c r="U34" i="20"/>
  <c r="T34" i="20"/>
  <c r="U33" i="20"/>
  <c r="T33" i="20"/>
  <c r="U32" i="20"/>
  <c r="T32" i="20"/>
  <c r="U31" i="20"/>
  <c r="T31" i="20"/>
  <c r="U30" i="20"/>
  <c r="T30" i="20"/>
  <c r="U29" i="20"/>
  <c r="T29" i="20"/>
  <c r="U28" i="20"/>
  <c r="T28" i="20"/>
  <c r="U27" i="20"/>
  <c r="T27" i="20"/>
  <c r="U26" i="20"/>
  <c r="T26" i="20"/>
  <c r="U25" i="20"/>
  <c r="T25" i="20"/>
  <c r="U24" i="20"/>
  <c r="T24" i="20"/>
  <c r="U23" i="20"/>
  <c r="T23" i="20"/>
  <c r="U22" i="20"/>
  <c r="U44" i="20" s="1"/>
  <c r="T22" i="20"/>
  <c r="B22" i="20"/>
  <c r="T21" i="20"/>
  <c r="U20" i="20"/>
  <c r="U67" i="20" s="1"/>
  <c r="D20" i="20"/>
  <c r="D45" i="20" s="1"/>
  <c r="D67" i="20" s="1"/>
  <c r="G12" i="20" s="1"/>
  <c r="G20" i="20" s="1"/>
  <c r="G45" i="20" s="1"/>
  <c r="G67" i="20" s="1"/>
  <c r="J12" i="20" s="1"/>
  <c r="J20" i="20" s="1"/>
  <c r="J45" i="20" s="1"/>
  <c r="J67" i="20" s="1"/>
  <c r="M12" i="20" s="1"/>
  <c r="M20" i="20" s="1"/>
  <c r="M45" i="20" s="1"/>
  <c r="M67" i="20" s="1"/>
  <c r="P12" i="20" s="1"/>
  <c r="P20" i="20" s="1"/>
  <c r="P45" i="20" s="1"/>
  <c r="P67" i="20" s="1"/>
  <c r="U19" i="20"/>
  <c r="T19" i="20"/>
  <c r="U18" i="20"/>
  <c r="T18" i="20"/>
  <c r="U17" i="20"/>
  <c r="T17" i="20"/>
  <c r="U16" i="20"/>
  <c r="T16" i="20"/>
  <c r="U15" i="20"/>
  <c r="T15" i="20"/>
  <c r="U14" i="20"/>
  <c r="T14" i="20"/>
  <c r="B14" i="20"/>
  <c r="T13" i="20"/>
  <c r="C13" i="20"/>
  <c r="E12" i="20"/>
  <c r="E20" i="20" s="1"/>
  <c r="E45" i="20" s="1"/>
  <c r="E67" i="20" s="1"/>
  <c r="H12" i="20" s="1"/>
  <c r="H20" i="20" s="1"/>
  <c r="H45" i="20" s="1"/>
  <c r="H67" i="20" s="1"/>
  <c r="K12" i="20" s="1"/>
  <c r="K20" i="20" s="1"/>
  <c r="K45" i="20" s="1"/>
  <c r="K67" i="20" s="1"/>
  <c r="N12" i="20" s="1"/>
  <c r="N20" i="20" s="1"/>
  <c r="N45" i="20" s="1"/>
  <c r="N67" i="20" s="1"/>
  <c r="Q12" i="20" s="1"/>
  <c r="Q20" i="20" s="1"/>
  <c r="Q45" i="20" s="1"/>
  <c r="Q67" i="20" s="1"/>
  <c r="D12" i="20"/>
  <c r="Q8" i="20"/>
  <c r="N8" i="20"/>
  <c r="K8" i="20"/>
  <c r="H8" i="20"/>
  <c r="H3" i="20"/>
  <c r="H2" i="20"/>
  <c r="G2" i="20"/>
  <c r="B76" i="19"/>
  <c r="C75" i="19"/>
  <c r="A75" i="19"/>
  <c r="E75" i="19" s="1"/>
  <c r="H75" i="19" s="1"/>
  <c r="K75" i="19" s="1"/>
  <c r="N75" i="19" s="1"/>
  <c r="Q75" i="19" s="1"/>
  <c r="C74" i="19"/>
  <c r="A74" i="19"/>
  <c r="D74" i="19" s="1"/>
  <c r="G74" i="19" s="1"/>
  <c r="J74" i="19" s="1"/>
  <c r="M74" i="19" s="1"/>
  <c r="P74" i="19" s="1"/>
  <c r="C73" i="19"/>
  <c r="A73" i="19"/>
  <c r="E73" i="19" s="1"/>
  <c r="H73" i="19" s="1"/>
  <c r="K73" i="19" s="1"/>
  <c r="N73" i="19" s="1"/>
  <c r="Q73" i="19" s="1"/>
  <c r="C72" i="19"/>
  <c r="A72" i="19"/>
  <c r="D72" i="19" s="1"/>
  <c r="G72" i="19" s="1"/>
  <c r="J72" i="19" s="1"/>
  <c r="M72" i="19" s="1"/>
  <c r="P72" i="19" s="1"/>
  <c r="C71" i="19"/>
  <c r="A71" i="19"/>
  <c r="E71" i="19" s="1"/>
  <c r="H71" i="19" s="1"/>
  <c r="K71" i="19" s="1"/>
  <c r="N71" i="19" s="1"/>
  <c r="Q71" i="19" s="1"/>
  <c r="C70" i="19"/>
  <c r="A70" i="19"/>
  <c r="D70" i="19" s="1"/>
  <c r="Q66" i="19"/>
  <c r="P66" i="19"/>
  <c r="N66" i="19"/>
  <c r="M66" i="19"/>
  <c r="K66" i="19"/>
  <c r="J66" i="19"/>
  <c r="H66" i="19"/>
  <c r="G66" i="19"/>
  <c r="E66" i="19"/>
  <c r="D66" i="19"/>
  <c r="U65" i="19"/>
  <c r="T65" i="19"/>
  <c r="U64" i="19"/>
  <c r="T64" i="19"/>
  <c r="U63" i="19"/>
  <c r="T63" i="19"/>
  <c r="U62" i="19"/>
  <c r="T62" i="19"/>
  <c r="U61" i="19"/>
  <c r="T61" i="19"/>
  <c r="U60" i="19"/>
  <c r="T60" i="19"/>
  <c r="U59" i="19"/>
  <c r="T59" i="19"/>
  <c r="U58" i="19"/>
  <c r="T58" i="19"/>
  <c r="U57" i="19"/>
  <c r="T57" i="19"/>
  <c r="U56" i="19"/>
  <c r="T56" i="19"/>
  <c r="U55" i="19"/>
  <c r="T55" i="19"/>
  <c r="U54" i="19"/>
  <c r="T54" i="19"/>
  <c r="U53" i="19"/>
  <c r="T53" i="19"/>
  <c r="U52" i="19"/>
  <c r="T52" i="19"/>
  <c r="U51" i="19"/>
  <c r="T51" i="19"/>
  <c r="U50" i="19"/>
  <c r="T50" i="19"/>
  <c r="U49" i="19"/>
  <c r="T49" i="19"/>
  <c r="U48" i="19"/>
  <c r="T48" i="19"/>
  <c r="U47" i="19"/>
  <c r="U66" i="19" s="1"/>
  <c r="T47" i="19"/>
  <c r="B47" i="19"/>
  <c r="C46" i="19"/>
  <c r="T46" i="19" s="1"/>
  <c r="Q44" i="19"/>
  <c r="P44" i="19"/>
  <c r="N44" i="19"/>
  <c r="M44" i="19"/>
  <c r="K44" i="19"/>
  <c r="J44" i="19"/>
  <c r="H44" i="19"/>
  <c r="G44" i="19"/>
  <c r="E44" i="19"/>
  <c r="D44" i="19"/>
  <c r="U43" i="19"/>
  <c r="T43" i="19"/>
  <c r="U42" i="19"/>
  <c r="T42" i="19"/>
  <c r="U41" i="19"/>
  <c r="T41" i="19"/>
  <c r="U40" i="19"/>
  <c r="T40" i="19"/>
  <c r="U39" i="19"/>
  <c r="T39" i="19"/>
  <c r="U38" i="19"/>
  <c r="T38" i="19"/>
  <c r="U37" i="19"/>
  <c r="T37" i="19"/>
  <c r="U36" i="19"/>
  <c r="T36" i="19"/>
  <c r="U35" i="19"/>
  <c r="T35" i="19"/>
  <c r="U34" i="19"/>
  <c r="T34" i="19"/>
  <c r="U33" i="19"/>
  <c r="T33" i="19"/>
  <c r="U32" i="19"/>
  <c r="T32" i="19"/>
  <c r="U31" i="19"/>
  <c r="T31" i="19"/>
  <c r="U30" i="19"/>
  <c r="T30" i="19"/>
  <c r="U29" i="19"/>
  <c r="T29" i="19"/>
  <c r="U28" i="19"/>
  <c r="T28" i="19"/>
  <c r="U27" i="19"/>
  <c r="T27" i="19"/>
  <c r="U26" i="19"/>
  <c r="T26" i="19"/>
  <c r="U25" i="19"/>
  <c r="T25" i="19"/>
  <c r="U24" i="19"/>
  <c r="T24" i="19"/>
  <c r="U23" i="19"/>
  <c r="T23" i="19"/>
  <c r="U22" i="19"/>
  <c r="U44" i="19" s="1"/>
  <c r="T22" i="19"/>
  <c r="B22" i="19"/>
  <c r="T21" i="19"/>
  <c r="U20" i="19"/>
  <c r="D20" i="19"/>
  <c r="D45" i="19" s="1"/>
  <c r="D67" i="19" s="1"/>
  <c r="G12" i="19" s="1"/>
  <c r="G20" i="19" s="1"/>
  <c r="G45" i="19" s="1"/>
  <c r="G67" i="19" s="1"/>
  <c r="J12" i="19" s="1"/>
  <c r="J20" i="19" s="1"/>
  <c r="J45" i="19" s="1"/>
  <c r="J67" i="19" s="1"/>
  <c r="M12" i="19" s="1"/>
  <c r="M20" i="19" s="1"/>
  <c r="M45" i="19" s="1"/>
  <c r="M67" i="19" s="1"/>
  <c r="P12" i="19" s="1"/>
  <c r="P20" i="19" s="1"/>
  <c r="P45" i="19" s="1"/>
  <c r="P67" i="19" s="1"/>
  <c r="U19" i="19"/>
  <c r="T19" i="19"/>
  <c r="U18" i="19"/>
  <c r="T18" i="19"/>
  <c r="U17" i="19"/>
  <c r="T17" i="19"/>
  <c r="U16" i="19"/>
  <c r="T16" i="19"/>
  <c r="U15" i="19"/>
  <c r="T15" i="19"/>
  <c r="U14" i="19"/>
  <c r="T14" i="19"/>
  <c r="B14" i="19"/>
  <c r="T13" i="19"/>
  <c r="C13" i="19"/>
  <c r="E12" i="19"/>
  <c r="E20" i="19" s="1"/>
  <c r="E45" i="19" s="1"/>
  <c r="E67" i="19" s="1"/>
  <c r="H12" i="19" s="1"/>
  <c r="H20" i="19" s="1"/>
  <c r="H45" i="19" s="1"/>
  <c r="H67" i="19" s="1"/>
  <c r="K12" i="19" s="1"/>
  <c r="K20" i="19" s="1"/>
  <c r="K45" i="19" s="1"/>
  <c r="K67" i="19" s="1"/>
  <c r="N12" i="19" s="1"/>
  <c r="N20" i="19" s="1"/>
  <c r="N45" i="19" s="1"/>
  <c r="N67" i="19" s="1"/>
  <c r="Q12" i="19" s="1"/>
  <c r="Q20" i="19" s="1"/>
  <c r="Q45" i="19" s="1"/>
  <c r="Q67" i="19" s="1"/>
  <c r="D12" i="19"/>
  <c r="Q8" i="19"/>
  <c r="N8" i="19"/>
  <c r="K8" i="19"/>
  <c r="H8" i="19"/>
  <c r="H3" i="19"/>
  <c r="H2" i="19"/>
  <c r="G2" i="19"/>
  <c r="B76" i="18"/>
  <c r="C75" i="18"/>
  <c r="A75" i="18"/>
  <c r="E75" i="18" s="1"/>
  <c r="H75" i="18" s="1"/>
  <c r="K75" i="18" s="1"/>
  <c r="N75" i="18" s="1"/>
  <c r="Q75" i="18" s="1"/>
  <c r="E74" i="18"/>
  <c r="H74" i="18" s="1"/>
  <c r="K74" i="18" s="1"/>
  <c r="N74" i="18" s="1"/>
  <c r="Q74" i="18" s="1"/>
  <c r="C74" i="18"/>
  <c r="A74" i="18"/>
  <c r="D74" i="18" s="1"/>
  <c r="G74" i="18" s="1"/>
  <c r="J74" i="18" s="1"/>
  <c r="M74" i="18" s="1"/>
  <c r="P74" i="18" s="1"/>
  <c r="C73" i="18"/>
  <c r="A73" i="18"/>
  <c r="E73" i="18" s="1"/>
  <c r="H73" i="18" s="1"/>
  <c r="K73" i="18" s="1"/>
  <c r="N73" i="18" s="1"/>
  <c r="Q73" i="18" s="1"/>
  <c r="E72" i="18"/>
  <c r="H72" i="18" s="1"/>
  <c r="K72" i="18" s="1"/>
  <c r="N72" i="18" s="1"/>
  <c r="Q72" i="18" s="1"/>
  <c r="C72" i="18"/>
  <c r="A72" i="18"/>
  <c r="D72" i="18" s="1"/>
  <c r="G72" i="18" s="1"/>
  <c r="J72" i="18" s="1"/>
  <c r="M72" i="18" s="1"/>
  <c r="P72" i="18" s="1"/>
  <c r="C71" i="18"/>
  <c r="A71" i="18"/>
  <c r="E71" i="18" s="1"/>
  <c r="H71" i="18" s="1"/>
  <c r="K71" i="18" s="1"/>
  <c r="N71" i="18" s="1"/>
  <c r="Q71" i="18" s="1"/>
  <c r="E70" i="18"/>
  <c r="E76" i="18" s="1"/>
  <c r="C70" i="18"/>
  <c r="A70" i="18"/>
  <c r="D70" i="18" s="1"/>
  <c r="Q66" i="18"/>
  <c r="P66" i="18"/>
  <c r="N66" i="18"/>
  <c r="M66" i="18"/>
  <c r="K66" i="18"/>
  <c r="J66" i="18"/>
  <c r="H66" i="18"/>
  <c r="G66" i="18"/>
  <c r="E66" i="18"/>
  <c r="D66" i="18"/>
  <c r="U65" i="18"/>
  <c r="T65" i="18"/>
  <c r="U64" i="18"/>
  <c r="T64" i="18"/>
  <c r="U63" i="18"/>
  <c r="T63" i="18"/>
  <c r="U62" i="18"/>
  <c r="T62" i="18"/>
  <c r="U61" i="18"/>
  <c r="T61" i="18"/>
  <c r="U60" i="18"/>
  <c r="T60" i="18"/>
  <c r="U59" i="18"/>
  <c r="T59" i="18"/>
  <c r="U58" i="18"/>
  <c r="T58" i="18"/>
  <c r="U57" i="18"/>
  <c r="T57" i="18"/>
  <c r="U56" i="18"/>
  <c r="T56" i="18"/>
  <c r="U55" i="18"/>
  <c r="T55" i="18"/>
  <c r="U54" i="18"/>
  <c r="T54" i="18"/>
  <c r="U53" i="18"/>
  <c r="T53" i="18"/>
  <c r="U52" i="18"/>
  <c r="T52" i="18"/>
  <c r="U51" i="18"/>
  <c r="T51" i="18"/>
  <c r="U50" i="18"/>
  <c r="T50" i="18"/>
  <c r="U49" i="18"/>
  <c r="T49" i="18"/>
  <c r="U48" i="18"/>
  <c r="T48" i="18"/>
  <c r="U47" i="18"/>
  <c r="U66" i="18" s="1"/>
  <c r="T47" i="18"/>
  <c r="B47" i="18"/>
  <c r="C46" i="18"/>
  <c r="T46" i="18" s="1"/>
  <c r="Q44" i="18"/>
  <c r="P44" i="18"/>
  <c r="N44" i="18"/>
  <c r="M44" i="18"/>
  <c r="K44" i="18"/>
  <c r="J44" i="18"/>
  <c r="H44" i="18"/>
  <c r="G44" i="18"/>
  <c r="E44" i="18"/>
  <c r="D44" i="18"/>
  <c r="U43" i="18"/>
  <c r="T43" i="18"/>
  <c r="U42" i="18"/>
  <c r="T42" i="18"/>
  <c r="U41" i="18"/>
  <c r="T41" i="18"/>
  <c r="U40" i="18"/>
  <c r="T40" i="18"/>
  <c r="U39" i="18"/>
  <c r="T39" i="18"/>
  <c r="U38" i="18"/>
  <c r="T38" i="18"/>
  <c r="U37" i="18"/>
  <c r="T37" i="18"/>
  <c r="U36" i="18"/>
  <c r="T36" i="18"/>
  <c r="U35" i="18"/>
  <c r="T35" i="18"/>
  <c r="U34" i="18"/>
  <c r="T34" i="18"/>
  <c r="U33" i="18"/>
  <c r="T33" i="18"/>
  <c r="U32" i="18"/>
  <c r="T32" i="18"/>
  <c r="U31" i="18"/>
  <c r="T31" i="18"/>
  <c r="U30" i="18"/>
  <c r="T30" i="18"/>
  <c r="U29" i="18"/>
  <c r="T29" i="18"/>
  <c r="U28" i="18"/>
  <c r="T28" i="18"/>
  <c r="U27" i="18"/>
  <c r="T27" i="18"/>
  <c r="U26" i="18"/>
  <c r="T26" i="18"/>
  <c r="U25" i="18"/>
  <c r="T25" i="18"/>
  <c r="U24" i="18"/>
  <c r="T24" i="18"/>
  <c r="U23" i="18"/>
  <c r="T23" i="18"/>
  <c r="U22" i="18"/>
  <c r="U44" i="18" s="1"/>
  <c r="T22" i="18"/>
  <c r="B22" i="18"/>
  <c r="T21" i="18"/>
  <c r="U20" i="18"/>
  <c r="U67" i="18" s="1"/>
  <c r="D20" i="18"/>
  <c r="D45" i="18" s="1"/>
  <c r="D67" i="18" s="1"/>
  <c r="G12" i="18" s="1"/>
  <c r="G20" i="18" s="1"/>
  <c r="G45" i="18" s="1"/>
  <c r="G67" i="18" s="1"/>
  <c r="J12" i="18" s="1"/>
  <c r="J20" i="18" s="1"/>
  <c r="J45" i="18" s="1"/>
  <c r="J67" i="18" s="1"/>
  <c r="M12" i="18" s="1"/>
  <c r="M20" i="18" s="1"/>
  <c r="M45" i="18" s="1"/>
  <c r="M67" i="18" s="1"/>
  <c r="P12" i="18" s="1"/>
  <c r="P20" i="18" s="1"/>
  <c r="P45" i="18" s="1"/>
  <c r="P67" i="18" s="1"/>
  <c r="U19" i="18"/>
  <c r="T19" i="18"/>
  <c r="U18" i="18"/>
  <c r="T18" i="18"/>
  <c r="U17" i="18"/>
  <c r="T17" i="18"/>
  <c r="U16" i="18"/>
  <c r="T16" i="18"/>
  <c r="U15" i="18"/>
  <c r="T15" i="18"/>
  <c r="U14" i="18"/>
  <c r="T14" i="18"/>
  <c r="B14" i="18"/>
  <c r="T13" i="18"/>
  <c r="C13" i="18"/>
  <c r="E12" i="18"/>
  <c r="E20" i="18" s="1"/>
  <c r="E45" i="18" s="1"/>
  <c r="E67" i="18" s="1"/>
  <c r="H12" i="18" s="1"/>
  <c r="H20" i="18" s="1"/>
  <c r="H45" i="18" s="1"/>
  <c r="H67" i="18" s="1"/>
  <c r="K12" i="18" s="1"/>
  <c r="K20" i="18" s="1"/>
  <c r="K45" i="18" s="1"/>
  <c r="K67" i="18" s="1"/>
  <c r="N12" i="18" s="1"/>
  <c r="N20" i="18" s="1"/>
  <c r="N45" i="18" s="1"/>
  <c r="N67" i="18" s="1"/>
  <c r="Q12" i="18" s="1"/>
  <c r="Q20" i="18" s="1"/>
  <c r="Q45" i="18" s="1"/>
  <c r="Q67" i="18" s="1"/>
  <c r="D12" i="18"/>
  <c r="Q8" i="18"/>
  <c r="N8" i="18"/>
  <c r="K8" i="18"/>
  <c r="H8" i="18"/>
  <c r="H3" i="18"/>
  <c r="H2" i="18"/>
  <c r="G2" i="18"/>
  <c r="B76" i="28"/>
  <c r="D12" i="28" s="1"/>
  <c r="E12" i="28" s="1"/>
  <c r="E20" i="28" s="1"/>
  <c r="E45" i="28" s="1"/>
  <c r="E67" i="28" s="1"/>
  <c r="H12" i="28" s="1"/>
  <c r="H20" i="28" s="1"/>
  <c r="H45" i="28" s="1"/>
  <c r="H67" i="28" s="1"/>
  <c r="K12" i="28" s="1"/>
  <c r="K20" i="28" s="1"/>
  <c r="K45" i="28" s="1"/>
  <c r="K67" i="28" s="1"/>
  <c r="N12" i="28" s="1"/>
  <c r="N20" i="28" s="1"/>
  <c r="N45" i="28" s="1"/>
  <c r="N67" i="28" s="1"/>
  <c r="Q12" i="28" s="1"/>
  <c r="Q20" i="28" s="1"/>
  <c r="C75" i="28"/>
  <c r="A75" i="28"/>
  <c r="E75" i="28" s="1"/>
  <c r="H75" i="28" s="1"/>
  <c r="K75" i="28" s="1"/>
  <c r="N75" i="28" s="1"/>
  <c r="Q75" i="28" s="1"/>
  <c r="E74" i="28"/>
  <c r="H74" i="28" s="1"/>
  <c r="K74" i="28" s="1"/>
  <c r="N74" i="28" s="1"/>
  <c r="Q74" i="28" s="1"/>
  <c r="C74" i="28"/>
  <c r="A74" i="28"/>
  <c r="D74" i="28" s="1"/>
  <c r="G74" i="28" s="1"/>
  <c r="J74" i="28" s="1"/>
  <c r="M74" i="28" s="1"/>
  <c r="P74" i="28" s="1"/>
  <c r="C73" i="28"/>
  <c r="A73" i="28"/>
  <c r="E73" i="28" s="1"/>
  <c r="H73" i="28" s="1"/>
  <c r="K73" i="28" s="1"/>
  <c r="N73" i="28" s="1"/>
  <c r="Q73" i="28" s="1"/>
  <c r="E72" i="28"/>
  <c r="H72" i="28" s="1"/>
  <c r="K72" i="28" s="1"/>
  <c r="N72" i="28" s="1"/>
  <c r="Q72" i="28" s="1"/>
  <c r="C72" i="28"/>
  <c r="A72" i="28"/>
  <c r="D72" i="28" s="1"/>
  <c r="G72" i="28" s="1"/>
  <c r="J72" i="28" s="1"/>
  <c r="M72" i="28" s="1"/>
  <c r="P72" i="28" s="1"/>
  <c r="C71" i="28"/>
  <c r="A71" i="28"/>
  <c r="E71" i="28" s="1"/>
  <c r="H71" i="28" s="1"/>
  <c r="K71" i="28" s="1"/>
  <c r="N71" i="28" s="1"/>
  <c r="Q71" i="28" s="1"/>
  <c r="E70" i="28"/>
  <c r="C70" i="28"/>
  <c r="A70" i="28"/>
  <c r="D70" i="28" s="1"/>
  <c r="Q66" i="28"/>
  <c r="P66" i="28"/>
  <c r="N66" i="28"/>
  <c r="M66" i="28"/>
  <c r="K66" i="28"/>
  <c r="J66" i="28"/>
  <c r="H66" i="28"/>
  <c r="G66" i="28"/>
  <c r="E66" i="28"/>
  <c r="D66" i="28"/>
  <c r="U65" i="28"/>
  <c r="T65" i="28"/>
  <c r="U64" i="28"/>
  <c r="T64" i="28"/>
  <c r="U63" i="28"/>
  <c r="T63" i="28"/>
  <c r="U62" i="28"/>
  <c r="T62" i="28"/>
  <c r="U61" i="28"/>
  <c r="T61" i="28"/>
  <c r="U60" i="28"/>
  <c r="T60" i="28"/>
  <c r="U59" i="28"/>
  <c r="T59" i="28"/>
  <c r="U58" i="28"/>
  <c r="T58" i="28"/>
  <c r="U57" i="28"/>
  <c r="T57" i="28"/>
  <c r="U56" i="28"/>
  <c r="T56" i="28"/>
  <c r="U55" i="28"/>
  <c r="T55" i="28"/>
  <c r="U54" i="28"/>
  <c r="T54" i="28"/>
  <c r="U53" i="28"/>
  <c r="T53" i="28"/>
  <c r="U52" i="28"/>
  <c r="T52" i="28"/>
  <c r="U51" i="28"/>
  <c r="T51" i="28"/>
  <c r="U50" i="28"/>
  <c r="T50" i="28"/>
  <c r="U49" i="28"/>
  <c r="T49" i="28"/>
  <c r="U48" i="28"/>
  <c r="T48" i="28"/>
  <c r="U47" i="28"/>
  <c r="T47" i="28"/>
  <c r="B47" i="28"/>
  <c r="T46" i="28"/>
  <c r="C46" i="28"/>
  <c r="Q44" i="28"/>
  <c r="P44" i="28"/>
  <c r="N44" i="28"/>
  <c r="M44" i="28"/>
  <c r="K44" i="28"/>
  <c r="J44" i="28"/>
  <c r="H44" i="28"/>
  <c r="G44" i="28"/>
  <c r="E44" i="28"/>
  <c r="D44" i="28"/>
  <c r="U43" i="28"/>
  <c r="T43" i="28"/>
  <c r="U42" i="28"/>
  <c r="D54" i="11" s="1"/>
  <c r="T42" i="28"/>
  <c r="U41" i="28"/>
  <c r="T41" i="28"/>
  <c r="U40" i="28"/>
  <c r="T40" i="28"/>
  <c r="U39" i="28"/>
  <c r="T39" i="28"/>
  <c r="U38" i="28"/>
  <c r="T38" i="28"/>
  <c r="U37" i="28"/>
  <c r="T37" i="28"/>
  <c r="U36" i="28"/>
  <c r="T36" i="28"/>
  <c r="U35" i="28"/>
  <c r="T35" i="28"/>
  <c r="U34" i="28"/>
  <c r="T34" i="28"/>
  <c r="U33" i="28"/>
  <c r="T33" i="28"/>
  <c r="U32" i="28"/>
  <c r="T32" i="28"/>
  <c r="U31" i="28"/>
  <c r="T31" i="28"/>
  <c r="U30" i="28"/>
  <c r="T30" i="28"/>
  <c r="U29" i="28"/>
  <c r="T29" i="28"/>
  <c r="U28" i="28"/>
  <c r="T28" i="28"/>
  <c r="U27" i="28"/>
  <c r="T27" i="28"/>
  <c r="U26" i="28"/>
  <c r="T26" i="28"/>
  <c r="U25" i="28"/>
  <c r="T25" i="28"/>
  <c r="U24" i="28"/>
  <c r="T24" i="28"/>
  <c r="U23" i="28"/>
  <c r="T23" i="28"/>
  <c r="U22" i="28"/>
  <c r="U44" i="28" s="1"/>
  <c r="T22" i="28"/>
  <c r="B22" i="28"/>
  <c r="T21" i="28"/>
  <c r="U19" i="28"/>
  <c r="T19" i="28"/>
  <c r="U18" i="28"/>
  <c r="T18" i="28"/>
  <c r="U17" i="28"/>
  <c r="T17" i="28"/>
  <c r="U16" i="28"/>
  <c r="T16" i="28"/>
  <c r="U15" i="28"/>
  <c r="T15" i="28"/>
  <c r="U14" i="28"/>
  <c r="U20" i="28" s="1"/>
  <c r="T14" i="28"/>
  <c r="B14" i="28"/>
  <c r="C13" i="28"/>
  <c r="T13" i="28" s="1"/>
  <c r="Q8" i="28"/>
  <c r="N8" i="28"/>
  <c r="K8" i="28"/>
  <c r="H8" i="28"/>
  <c r="H3" i="28"/>
  <c r="H2" i="28"/>
  <c r="G2" i="28"/>
  <c r="N54" i="11"/>
  <c r="M54" i="11"/>
  <c r="L54" i="11"/>
  <c r="K54" i="11"/>
  <c r="J54" i="11"/>
  <c r="I54" i="11"/>
  <c r="H54" i="11"/>
  <c r="G54" i="11"/>
  <c r="F54" i="11"/>
  <c r="E54" i="11"/>
  <c r="C54" i="11"/>
  <c r="N33" i="11"/>
  <c r="N34" i="11"/>
  <c r="N35" i="11"/>
  <c r="N36" i="11"/>
  <c r="N37" i="11"/>
  <c r="N38" i="11"/>
  <c r="N39" i="11"/>
  <c r="N40" i="11"/>
  <c r="N41" i="11"/>
  <c r="N42" i="11"/>
  <c r="N43" i="11"/>
  <c r="N32" i="11"/>
  <c r="M33" i="11"/>
  <c r="M34" i="11"/>
  <c r="M35" i="11"/>
  <c r="M36" i="11"/>
  <c r="M37" i="11"/>
  <c r="M38" i="11"/>
  <c r="M39" i="11"/>
  <c r="M40" i="11"/>
  <c r="M41" i="11"/>
  <c r="M42" i="11"/>
  <c r="M43" i="11"/>
  <c r="M32" i="11"/>
  <c r="L33" i="11"/>
  <c r="L34" i="11"/>
  <c r="L35" i="11"/>
  <c r="L36" i="11"/>
  <c r="L37" i="11"/>
  <c r="L38" i="11"/>
  <c r="L39" i="11"/>
  <c r="L40" i="11"/>
  <c r="L41" i="11"/>
  <c r="L42" i="11"/>
  <c r="L43" i="11"/>
  <c r="L32" i="11"/>
  <c r="K33" i="11"/>
  <c r="K34" i="11"/>
  <c r="K35" i="11"/>
  <c r="K36" i="11"/>
  <c r="K37" i="11"/>
  <c r="K38" i="11"/>
  <c r="K39" i="11"/>
  <c r="K40" i="11"/>
  <c r="K41" i="11"/>
  <c r="K42" i="11"/>
  <c r="K43" i="11"/>
  <c r="K32" i="11"/>
  <c r="J33" i="11"/>
  <c r="J34" i="11"/>
  <c r="J35" i="11"/>
  <c r="J36" i="11"/>
  <c r="J37" i="11"/>
  <c r="J38" i="11"/>
  <c r="J39" i="11"/>
  <c r="J40" i="11"/>
  <c r="J41" i="11"/>
  <c r="J42" i="11"/>
  <c r="J43" i="11"/>
  <c r="J32" i="11"/>
  <c r="I33" i="11"/>
  <c r="I34" i="11"/>
  <c r="I35" i="11"/>
  <c r="I36" i="11"/>
  <c r="I37" i="11"/>
  <c r="I38" i="11"/>
  <c r="I39" i="11"/>
  <c r="I40" i="11"/>
  <c r="I41" i="11"/>
  <c r="I42" i="11"/>
  <c r="I43" i="11"/>
  <c r="I32" i="11"/>
  <c r="H33" i="11"/>
  <c r="H34" i="11"/>
  <c r="H35" i="11"/>
  <c r="H36" i="11"/>
  <c r="H37" i="11"/>
  <c r="H38" i="11"/>
  <c r="H39" i="11"/>
  <c r="H40" i="11"/>
  <c r="H41" i="11"/>
  <c r="H42" i="11"/>
  <c r="H43" i="11"/>
  <c r="H32" i="11"/>
  <c r="G33" i="11"/>
  <c r="G34" i="11"/>
  <c r="G35" i="11"/>
  <c r="G36" i="11"/>
  <c r="G37" i="11"/>
  <c r="G38" i="11"/>
  <c r="G39" i="11"/>
  <c r="G40" i="11"/>
  <c r="G41" i="11"/>
  <c r="G42" i="11"/>
  <c r="G43" i="11"/>
  <c r="G32" i="11"/>
  <c r="F33" i="11"/>
  <c r="F34" i="11"/>
  <c r="F35" i="11"/>
  <c r="F36" i="11"/>
  <c r="F37" i="11"/>
  <c r="F38" i="11"/>
  <c r="F39" i="11"/>
  <c r="F40" i="11"/>
  <c r="F41" i="11"/>
  <c r="F42" i="11"/>
  <c r="F43" i="11"/>
  <c r="F32" i="11"/>
  <c r="E33" i="11"/>
  <c r="E34" i="11"/>
  <c r="E35" i="11"/>
  <c r="E36" i="11"/>
  <c r="E37" i="11"/>
  <c r="E38" i="11"/>
  <c r="E39" i="11"/>
  <c r="E40" i="11"/>
  <c r="E41" i="11"/>
  <c r="E42" i="11"/>
  <c r="E43" i="11"/>
  <c r="E32" i="11"/>
  <c r="D33" i="11"/>
  <c r="D34" i="11"/>
  <c r="D35" i="11"/>
  <c r="D36" i="11"/>
  <c r="D37" i="11"/>
  <c r="D38" i="11"/>
  <c r="D39" i="11"/>
  <c r="D40" i="11"/>
  <c r="D41" i="11"/>
  <c r="D42" i="11"/>
  <c r="D43" i="11"/>
  <c r="D32" i="11"/>
  <c r="C33" i="11"/>
  <c r="C34" i="11"/>
  <c r="C35" i="11"/>
  <c r="C36" i="11"/>
  <c r="C37" i="11"/>
  <c r="C38" i="11"/>
  <c r="C39" i="11"/>
  <c r="C40" i="11"/>
  <c r="C41" i="11"/>
  <c r="C42" i="11"/>
  <c r="C43" i="11"/>
  <c r="C32" i="11"/>
  <c r="N19" i="11"/>
  <c r="N20" i="11"/>
  <c r="N21" i="11"/>
  <c r="N22" i="11"/>
  <c r="N23" i="11"/>
  <c r="N24" i="11"/>
  <c r="N25" i="11"/>
  <c r="N18" i="11"/>
  <c r="M19" i="11"/>
  <c r="M20" i="11"/>
  <c r="M21" i="11"/>
  <c r="M22" i="11"/>
  <c r="M23" i="11"/>
  <c r="M24" i="11"/>
  <c r="M25" i="11"/>
  <c r="M18" i="11"/>
  <c r="L19" i="11"/>
  <c r="L20" i="11"/>
  <c r="L21" i="11"/>
  <c r="L22" i="11"/>
  <c r="L23" i="11"/>
  <c r="L24" i="11"/>
  <c r="L25" i="11"/>
  <c r="L18" i="11"/>
  <c r="K19" i="11"/>
  <c r="K20" i="11"/>
  <c r="K21" i="11"/>
  <c r="K22" i="11"/>
  <c r="K23" i="11"/>
  <c r="K24" i="11"/>
  <c r="K25" i="11"/>
  <c r="K18" i="11"/>
  <c r="J19" i="11"/>
  <c r="J20" i="11"/>
  <c r="J21" i="11"/>
  <c r="J22" i="11"/>
  <c r="J23" i="11"/>
  <c r="J24" i="11"/>
  <c r="J25" i="11"/>
  <c r="J18" i="11"/>
  <c r="I19" i="11"/>
  <c r="I20" i="11"/>
  <c r="I21" i="11"/>
  <c r="I22" i="11"/>
  <c r="I23" i="11"/>
  <c r="I24" i="11"/>
  <c r="I25" i="11"/>
  <c r="I18" i="11"/>
  <c r="H19" i="11"/>
  <c r="H20" i="11"/>
  <c r="H21" i="11"/>
  <c r="H22" i="11"/>
  <c r="H23" i="11"/>
  <c r="H24" i="11"/>
  <c r="H25" i="11"/>
  <c r="G19" i="11"/>
  <c r="G20" i="11"/>
  <c r="G21" i="11"/>
  <c r="G22" i="11"/>
  <c r="G23" i="11"/>
  <c r="G24" i="11"/>
  <c r="G25" i="11"/>
  <c r="G18" i="11"/>
  <c r="F19" i="11"/>
  <c r="F20" i="11"/>
  <c r="F21" i="11"/>
  <c r="F22" i="11"/>
  <c r="F23" i="11"/>
  <c r="F24" i="11"/>
  <c r="F25" i="11"/>
  <c r="F18" i="11"/>
  <c r="E19" i="11"/>
  <c r="E20" i="11"/>
  <c r="E21" i="11"/>
  <c r="E22" i="11"/>
  <c r="E23" i="11"/>
  <c r="E24" i="11"/>
  <c r="E25" i="11"/>
  <c r="E18" i="11"/>
  <c r="D19" i="11"/>
  <c r="D20" i="11"/>
  <c r="D21" i="11"/>
  <c r="D22" i="11"/>
  <c r="D23" i="11"/>
  <c r="D24" i="11"/>
  <c r="D25" i="11"/>
  <c r="D18" i="11"/>
  <c r="C19" i="11"/>
  <c r="C20" i="11"/>
  <c r="C21" i="11"/>
  <c r="C22" i="11"/>
  <c r="C23" i="11"/>
  <c r="C24" i="11"/>
  <c r="C25" i="11"/>
  <c r="C18" i="11"/>
  <c r="N10" i="11"/>
  <c r="N11" i="11"/>
  <c r="N12" i="11"/>
  <c r="N9" i="11"/>
  <c r="M10" i="11"/>
  <c r="M11" i="11"/>
  <c r="M12" i="11"/>
  <c r="M9" i="11"/>
  <c r="L10" i="11"/>
  <c r="L11" i="11"/>
  <c r="L12" i="11"/>
  <c r="L9" i="11"/>
  <c r="K10" i="11"/>
  <c r="K11" i="11"/>
  <c r="K12" i="11"/>
  <c r="K9" i="11"/>
  <c r="J10" i="11"/>
  <c r="J11" i="11"/>
  <c r="J12" i="11"/>
  <c r="J9" i="11"/>
  <c r="I10" i="11"/>
  <c r="I11" i="11"/>
  <c r="I12" i="11"/>
  <c r="I9" i="11"/>
  <c r="H10" i="11"/>
  <c r="H11" i="11"/>
  <c r="H12" i="11"/>
  <c r="H9" i="11"/>
  <c r="G10" i="11"/>
  <c r="G11" i="11"/>
  <c r="G12" i="11"/>
  <c r="G9" i="11"/>
  <c r="F10" i="11"/>
  <c r="F11" i="11"/>
  <c r="F12" i="11"/>
  <c r="F9" i="11"/>
  <c r="E10" i="11"/>
  <c r="E11" i="11"/>
  <c r="E12" i="11"/>
  <c r="E9" i="11"/>
  <c r="D10" i="11"/>
  <c r="D11" i="11"/>
  <c r="D9" i="11"/>
  <c r="C10" i="11"/>
  <c r="C11" i="11"/>
  <c r="C12" i="11"/>
  <c r="C9" i="11"/>
  <c r="G70" i="27" l="1"/>
  <c r="H70" i="27"/>
  <c r="D71" i="27"/>
  <c r="G71" i="27" s="1"/>
  <c r="J71" i="27" s="1"/>
  <c r="M71" i="27" s="1"/>
  <c r="P71" i="27" s="1"/>
  <c r="D73" i="27"/>
  <c r="G73" i="27" s="1"/>
  <c r="J73" i="27" s="1"/>
  <c r="M73" i="27" s="1"/>
  <c r="P73" i="27" s="1"/>
  <c r="D75" i="27"/>
  <c r="G75" i="27" s="1"/>
  <c r="J75" i="27" s="1"/>
  <c r="M75" i="27" s="1"/>
  <c r="P75" i="27" s="1"/>
  <c r="G70" i="26"/>
  <c r="H70" i="26"/>
  <c r="D71" i="26"/>
  <c r="G71" i="26" s="1"/>
  <c r="J71" i="26" s="1"/>
  <c r="M71" i="26" s="1"/>
  <c r="P71" i="26" s="1"/>
  <c r="D73" i="26"/>
  <c r="G73" i="26" s="1"/>
  <c r="J73" i="26" s="1"/>
  <c r="M73" i="26" s="1"/>
  <c r="P73" i="26" s="1"/>
  <c r="D75" i="26"/>
  <c r="G75" i="26" s="1"/>
  <c r="J75" i="26" s="1"/>
  <c r="M75" i="26" s="1"/>
  <c r="P75" i="26" s="1"/>
  <c r="E76" i="25"/>
  <c r="G70" i="25"/>
  <c r="H70" i="25"/>
  <c r="D71" i="25"/>
  <c r="G71" i="25" s="1"/>
  <c r="J71" i="25" s="1"/>
  <c r="M71" i="25" s="1"/>
  <c r="P71" i="25" s="1"/>
  <c r="D73" i="25"/>
  <c r="G73" i="25" s="1"/>
  <c r="J73" i="25" s="1"/>
  <c r="M73" i="25" s="1"/>
  <c r="P73" i="25" s="1"/>
  <c r="D75" i="25"/>
  <c r="G75" i="25" s="1"/>
  <c r="J75" i="25" s="1"/>
  <c r="M75" i="25" s="1"/>
  <c r="P75" i="25" s="1"/>
  <c r="G70" i="24"/>
  <c r="H70" i="24"/>
  <c r="D71" i="24"/>
  <c r="G71" i="24" s="1"/>
  <c r="J71" i="24" s="1"/>
  <c r="M71" i="24" s="1"/>
  <c r="P71" i="24" s="1"/>
  <c r="D73" i="24"/>
  <c r="G73" i="24" s="1"/>
  <c r="J73" i="24" s="1"/>
  <c r="M73" i="24" s="1"/>
  <c r="P73" i="24" s="1"/>
  <c r="D75" i="24"/>
  <c r="G75" i="24" s="1"/>
  <c r="J75" i="24" s="1"/>
  <c r="M75" i="24" s="1"/>
  <c r="P75" i="24" s="1"/>
  <c r="U67" i="23"/>
  <c r="D76" i="23"/>
  <c r="G70" i="23"/>
  <c r="H70" i="23"/>
  <c r="M70" i="22"/>
  <c r="E76" i="22"/>
  <c r="H70" i="22"/>
  <c r="D71" i="22"/>
  <c r="G71" i="22" s="1"/>
  <c r="D73" i="22"/>
  <c r="G73" i="22" s="1"/>
  <c r="J73" i="22" s="1"/>
  <c r="M73" i="22" s="1"/>
  <c r="P73" i="22" s="1"/>
  <c r="D75" i="22"/>
  <c r="G75" i="22" s="1"/>
  <c r="J75" i="22" s="1"/>
  <c r="M75" i="22" s="1"/>
  <c r="P75" i="22" s="1"/>
  <c r="G70" i="21"/>
  <c r="H70" i="21"/>
  <c r="D71" i="21"/>
  <c r="G71" i="21" s="1"/>
  <c r="J71" i="21" s="1"/>
  <c r="M71" i="21" s="1"/>
  <c r="P71" i="21" s="1"/>
  <c r="D73" i="21"/>
  <c r="G73" i="21" s="1"/>
  <c r="J73" i="21" s="1"/>
  <c r="M73" i="21" s="1"/>
  <c r="P73" i="21" s="1"/>
  <c r="D75" i="21"/>
  <c r="G75" i="21" s="1"/>
  <c r="J75" i="21" s="1"/>
  <c r="M75" i="21" s="1"/>
  <c r="P75" i="21" s="1"/>
  <c r="G70" i="20"/>
  <c r="H70" i="20"/>
  <c r="D71" i="20"/>
  <c r="G71" i="20" s="1"/>
  <c r="J71" i="20" s="1"/>
  <c r="M71" i="20" s="1"/>
  <c r="P71" i="20" s="1"/>
  <c r="D73" i="20"/>
  <c r="G73" i="20" s="1"/>
  <c r="J73" i="20" s="1"/>
  <c r="M73" i="20" s="1"/>
  <c r="P73" i="20" s="1"/>
  <c r="D75" i="20"/>
  <c r="G75" i="20" s="1"/>
  <c r="J75" i="20" s="1"/>
  <c r="M75" i="20" s="1"/>
  <c r="P75" i="20" s="1"/>
  <c r="U67" i="19"/>
  <c r="G70" i="19"/>
  <c r="E70" i="19"/>
  <c r="E72" i="19"/>
  <c r="H72" i="19" s="1"/>
  <c r="K72" i="19" s="1"/>
  <c r="N72" i="19" s="1"/>
  <c r="Q72" i="19" s="1"/>
  <c r="E74" i="19"/>
  <c r="H74" i="19" s="1"/>
  <c r="K74" i="19" s="1"/>
  <c r="N74" i="19" s="1"/>
  <c r="Q74" i="19" s="1"/>
  <c r="D71" i="19"/>
  <c r="G71" i="19" s="1"/>
  <c r="J71" i="19" s="1"/>
  <c r="M71" i="19" s="1"/>
  <c r="P71" i="19" s="1"/>
  <c r="D73" i="19"/>
  <c r="G73" i="19" s="1"/>
  <c r="J73" i="19" s="1"/>
  <c r="M73" i="19" s="1"/>
  <c r="P73" i="19" s="1"/>
  <c r="D75" i="19"/>
  <c r="G75" i="19" s="1"/>
  <c r="J75" i="19" s="1"/>
  <c r="M75" i="19" s="1"/>
  <c r="P75" i="19" s="1"/>
  <c r="G70" i="18"/>
  <c r="D71" i="18"/>
  <c r="G71" i="18" s="1"/>
  <c r="J71" i="18" s="1"/>
  <c r="M71" i="18" s="1"/>
  <c r="P71" i="18" s="1"/>
  <c r="D73" i="18"/>
  <c r="G73" i="18" s="1"/>
  <c r="J73" i="18" s="1"/>
  <c r="M73" i="18" s="1"/>
  <c r="P73" i="18" s="1"/>
  <c r="D75" i="18"/>
  <c r="G75" i="18" s="1"/>
  <c r="J75" i="18" s="1"/>
  <c r="M75" i="18" s="1"/>
  <c r="P75" i="18" s="1"/>
  <c r="H70" i="18"/>
  <c r="U66" i="28"/>
  <c r="U67" i="28" s="1"/>
  <c r="Q45" i="28"/>
  <c r="Q67" i="28" s="1"/>
  <c r="D12" i="11"/>
  <c r="D20" i="28"/>
  <c r="D45" i="28" s="1"/>
  <c r="D67" i="28" s="1"/>
  <c r="G12" i="28" s="1"/>
  <c r="G20" i="28" s="1"/>
  <c r="G45" i="28" s="1"/>
  <c r="G67" i="28" s="1"/>
  <c r="J12" i="28" s="1"/>
  <c r="J20" i="28" s="1"/>
  <c r="J45" i="28" s="1"/>
  <c r="J67" i="28" s="1"/>
  <c r="M12" i="28" s="1"/>
  <c r="M20" i="28" s="1"/>
  <c r="M45" i="28" s="1"/>
  <c r="M67" i="28" s="1"/>
  <c r="P12" i="28" s="1"/>
  <c r="P20" i="28" s="1"/>
  <c r="P45" i="28" s="1"/>
  <c r="P67" i="28" s="1"/>
  <c r="E76" i="28"/>
  <c r="G70" i="28"/>
  <c r="H70" i="28"/>
  <c r="D71" i="28"/>
  <c r="G71" i="28" s="1"/>
  <c r="J71" i="28" s="1"/>
  <c r="M71" i="28" s="1"/>
  <c r="P71" i="28" s="1"/>
  <c r="D73" i="28"/>
  <c r="G73" i="28" s="1"/>
  <c r="J73" i="28" s="1"/>
  <c r="M73" i="28" s="1"/>
  <c r="P73" i="28" s="1"/>
  <c r="D75" i="28"/>
  <c r="G75" i="28" s="1"/>
  <c r="J75" i="28" s="1"/>
  <c r="M75" i="28" s="1"/>
  <c r="P75" i="28" s="1"/>
  <c r="E75" i="12"/>
  <c r="D70" i="12"/>
  <c r="H3" i="12"/>
  <c r="G76" i="27" l="1"/>
  <c r="J70" i="27"/>
  <c r="D76" i="27"/>
  <c r="K70" i="27"/>
  <c r="H76" i="27"/>
  <c r="J70" i="26"/>
  <c r="G76" i="26"/>
  <c r="K70" i="26"/>
  <c r="H76" i="26"/>
  <c r="D76" i="26"/>
  <c r="K70" i="25"/>
  <c r="H76" i="25"/>
  <c r="J70" i="25"/>
  <c r="G76" i="25"/>
  <c r="D76" i="25"/>
  <c r="K70" i="24"/>
  <c r="H76" i="24"/>
  <c r="G76" i="24"/>
  <c r="J70" i="24"/>
  <c r="D76" i="24"/>
  <c r="K70" i="23"/>
  <c r="H76" i="23"/>
  <c r="J70" i="23"/>
  <c r="G76" i="23"/>
  <c r="P70" i="22"/>
  <c r="K70" i="22"/>
  <c r="H76" i="22"/>
  <c r="D76" i="22"/>
  <c r="J71" i="22"/>
  <c r="G76" i="22"/>
  <c r="K70" i="21"/>
  <c r="H76" i="21"/>
  <c r="J70" i="21"/>
  <c r="G76" i="21"/>
  <c r="D76" i="21"/>
  <c r="K70" i="20"/>
  <c r="H76" i="20"/>
  <c r="D76" i="20"/>
  <c r="J70" i="20"/>
  <c r="G76" i="20"/>
  <c r="E76" i="19"/>
  <c r="H70" i="19"/>
  <c r="J70" i="19"/>
  <c r="G76" i="19"/>
  <c r="D76" i="19"/>
  <c r="K70" i="18"/>
  <c r="H76" i="18"/>
  <c r="D76" i="18"/>
  <c r="J70" i="18"/>
  <c r="G76" i="18"/>
  <c r="D76" i="28"/>
  <c r="K70" i="28"/>
  <c r="H76" i="28"/>
  <c r="G76" i="28"/>
  <c r="J70" i="28"/>
  <c r="A75" i="12"/>
  <c r="H75" i="12" s="1"/>
  <c r="K75" i="12" s="1"/>
  <c r="N75" i="12" s="1"/>
  <c r="Q75" i="12" s="1"/>
  <c r="A71" i="12"/>
  <c r="E71" i="12" s="1"/>
  <c r="H71" i="12" s="1"/>
  <c r="K71" i="12" s="1"/>
  <c r="N71" i="12" s="1"/>
  <c r="Q71" i="12" s="1"/>
  <c r="A72" i="12"/>
  <c r="E72" i="12" s="1"/>
  <c r="H72" i="12" s="1"/>
  <c r="K72" i="12" s="1"/>
  <c r="N72" i="12" s="1"/>
  <c r="Q72" i="12" s="1"/>
  <c r="A73" i="12"/>
  <c r="A74" i="12"/>
  <c r="D74" i="12" s="1"/>
  <c r="G74" i="12" s="1"/>
  <c r="J74" i="12" s="1"/>
  <c r="M74" i="12" s="1"/>
  <c r="P74" i="12" s="1"/>
  <c r="A70" i="12"/>
  <c r="E70" i="12" s="1"/>
  <c r="C75" i="12"/>
  <c r="C71" i="12"/>
  <c r="C72" i="12"/>
  <c r="C73" i="12"/>
  <c r="C74" i="12"/>
  <c r="C70" i="12"/>
  <c r="B47" i="12"/>
  <c r="B14" i="12"/>
  <c r="C46" i="12"/>
  <c r="T46" i="12" s="1"/>
  <c r="C13" i="12"/>
  <c r="T13" i="12" s="1"/>
  <c r="B76" i="12"/>
  <c r="D12" i="12" s="1"/>
  <c r="E73" i="12"/>
  <c r="H73" i="12" s="1"/>
  <c r="K73" i="12" s="1"/>
  <c r="N73" i="12" s="1"/>
  <c r="Q73" i="12" s="1"/>
  <c r="G70" i="12"/>
  <c r="J70" i="12" s="1"/>
  <c r="Q66" i="12"/>
  <c r="P66" i="12"/>
  <c r="N66" i="12"/>
  <c r="M66" i="12"/>
  <c r="K66" i="12"/>
  <c r="J66" i="12"/>
  <c r="H66" i="12"/>
  <c r="G66" i="12"/>
  <c r="E66" i="12"/>
  <c r="D66" i="12"/>
  <c r="U65" i="12"/>
  <c r="T65" i="12"/>
  <c r="U64" i="12"/>
  <c r="T64" i="12"/>
  <c r="U63" i="12"/>
  <c r="T63" i="12"/>
  <c r="U62" i="12"/>
  <c r="T62" i="12"/>
  <c r="U61" i="12"/>
  <c r="T61" i="12"/>
  <c r="U60" i="12"/>
  <c r="T60" i="12"/>
  <c r="U59" i="12"/>
  <c r="T59" i="12"/>
  <c r="U58" i="12"/>
  <c r="T58" i="12"/>
  <c r="U57" i="12"/>
  <c r="T57" i="12"/>
  <c r="U56" i="12"/>
  <c r="T56" i="12"/>
  <c r="U55" i="12"/>
  <c r="T55" i="12"/>
  <c r="U54" i="12"/>
  <c r="T54" i="12"/>
  <c r="U53" i="12"/>
  <c r="T53" i="12"/>
  <c r="U52" i="12"/>
  <c r="T52" i="12"/>
  <c r="U51" i="12"/>
  <c r="T51" i="12"/>
  <c r="U50" i="12"/>
  <c r="T50" i="12"/>
  <c r="U49" i="12"/>
  <c r="T49" i="12"/>
  <c r="U48" i="12"/>
  <c r="T48" i="12"/>
  <c r="U47" i="12"/>
  <c r="T47" i="12"/>
  <c r="Q44" i="12"/>
  <c r="P44" i="12"/>
  <c r="N44" i="12"/>
  <c r="M44" i="12"/>
  <c r="K44" i="12"/>
  <c r="J44" i="12"/>
  <c r="H44" i="12"/>
  <c r="G44" i="12"/>
  <c r="E44" i="12"/>
  <c r="D44" i="12"/>
  <c r="U43" i="12"/>
  <c r="T43" i="12"/>
  <c r="U42" i="12"/>
  <c r="T42" i="12"/>
  <c r="U41" i="12"/>
  <c r="T41" i="12"/>
  <c r="U40" i="12"/>
  <c r="T40" i="12"/>
  <c r="U39" i="12"/>
  <c r="T39" i="12"/>
  <c r="U38" i="12"/>
  <c r="T38" i="12"/>
  <c r="U37" i="12"/>
  <c r="T37" i="12"/>
  <c r="U36" i="12"/>
  <c r="T36" i="12"/>
  <c r="U35" i="12"/>
  <c r="T35" i="12"/>
  <c r="U34" i="12"/>
  <c r="T34" i="12"/>
  <c r="U33" i="12"/>
  <c r="T33" i="12"/>
  <c r="U32" i="12"/>
  <c r="T32" i="12"/>
  <c r="U31" i="12"/>
  <c r="T31" i="12"/>
  <c r="U30" i="12"/>
  <c r="T30" i="12"/>
  <c r="U29" i="12"/>
  <c r="T29" i="12"/>
  <c r="U28" i="12"/>
  <c r="T28" i="12"/>
  <c r="U27" i="12"/>
  <c r="T27" i="12"/>
  <c r="U26" i="12"/>
  <c r="T26" i="12"/>
  <c r="U25" i="12"/>
  <c r="T25" i="12"/>
  <c r="U24" i="12"/>
  <c r="T24" i="12"/>
  <c r="U23" i="12"/>
  <c r="T23" i="12"/>
  <c r="U22" i="12"/>
  <c r="U44" i="12" s="1"/>
  <c r="T22" i="12"/>
  <c r="B22" i="12"/>
  <c r="T21" i="12"/>
  <c r="U19" i="12"/>
  <c r="T19" i="12"/>
  <c r="U18" i="12"/>
  <c r="T18" i="12"/>
  <c r="U17" i="12"/>
  <c r="T17" i="12"/>
  <c r="U16" i="12"/>
  <c r="U20" i="12" s="1"/>
  <c r="T16" i="12"/>
  <c r="U15" i="12"/>
  <c r="T15" i="12"/>
  <c r="U14" i="12"/>
  <c r="T14" i="12"/>
  <c r="Q8" i="12"/>
  <c r="N8" i="12"/>
  <c r="K8" i="12"/>
  <c r="H8" i="12"/>
  <c r="H2" i="12"/>
  <c r="G2" i="12"/>
  <c r="N70" i="27" l="1"/>
  <c r="K76" i="27"/>
  <c r="M70" i="27"/>
  <c r="J76" i="27"/>
  <c r="N70" i="26"/>
  <c r="K76" i="26"/>
  <c r="M70" i="26"/>
  <c r="J76" i="26"/>
  <c r="N70" i="25"/>
  <c r="K76" i="25"/>
  <c r="M70" i="25"/>
  <c r="J76" i="25"/>
  <c r="N70" i="24"/>
  <c r="K76" i="24"/>
  <c r="M70" i="24"/>
  <c r="J76" i="24"/>
  <c r="N70" i="23"/>
  <c r="K76" i="23"/>
  <c r="M70" i="23"/>
  <c r="J76" i="23"/>
  <c r="M71" i="22"/>
  <c r="J76" i="22"/>
  <c r="N70" i="22"/>
  <c r="K76" i="22"/>
  <c r="N70" i="21"/>
  <c r="K76" i="21"/>
  <c r="M70" i="21"/>
  <c r="J76" i="21"/>
  <c r="N70" i="20"/>
  <c r="K76" i="20"/>
  <c r="M70" i="20"/>
  <c r="J76" i="20"/>
  <c r="M70" i="19"/>
  <c r="J76" i="19"/>
  <c r="K70" i="19"/>
  <c r="H76" i="19"/>
  <c r="M70" i="18"/>
  <c r="J76" i="18"/>
  <c r="N70" i="18"/>
  <c r="K76" i="18"/>
  <c r="M70" i="28"/>
  <c r="J76" i="28"/>
  <c r="N70" i="28"/>
  <c r="K76" i="28"/>
  <c r="U66" i="12"/>
  <c r="U67" i="12" s="1"/>
  <c r="E74" i="12"/>
  <c r="H74" i="12" s="1"/>
  <c r="K74" i="12" s="1"/>
  <c r="N74" i="12" s="1"/>
  <c r="Q74" i="12" s="1"/>
  <c r="D72" i="12"/>
  <c r="G72" i="12" s="1"/>
  <c r="J72" i="12" s="1"/>
  <c r="M72" i="12" s="1"/>
  <c r="P72" i="12" s="1"/>
  <c r="E12" i="12"/>
  <c r="E20" i="12" s="1"/>
  <c r="E45" i="12" s="1"/>
  <c r="E67" i="12" s="1"/>
  <c r="H12" i="12" s="1"/>
  <c r="H20" i="12" s="1"/>
  <c r="H45" i="12" s="1"/>
  <c r="H67" i="12" s="1"/>
  <c r="K12" i="12" s="1"/>
  <c r="K20" i="12" s="1"/>
  <c r="K45" i="12" s="1"/>
  <c r="K67" i="12" s="1"/>
  <c r="N12" i="12" s="1"/>
  <c r="N20" i="12" s="1"/>
  <c r="N45" i="12" s="1"/>
  <c r="N67" i="12" s="1"/>
  <c r="Q12" i="12" s="1"/>
  <c r="Q20" i="12" s="1"/>
  <c r="Q45" i="12" s="1"/>
  <c r="Q67" i="12" s="1"/>
  <c r="D20" i="12"/>
  <c r="D45" i="12" s="1"/>
  <c r="D67" i="12" s="1"/>
  <c r="G12" i="12" s="1"/>
  <c r="G20" i="12" s="1"/>
  <c r="G45" i="12" s="1"/>
  <c r="G67" i="12" s="1"/>
  <c r="J12" i="12" s="1"/>
  <c r="J20" i="12" s="1"/>
  <c r="J45" i="12" s="1"/>
  <c r="J67" i="12" s="1"/>
  <c r="M12" i="12" s="1"/>
  <c r="M20" i="12" s="1"/>
  <c r="M45" i="12" s="1"/>
  <c r="M67" i="12" s="1"/>
  <c r="P12" i="12" s="1"/>
  <c r="M70" i="12"/>
  <c r="P70" i="12" s="1"/>
  <c r="H70" i="12"/>
  <c r="D71" i="12"/>
  <c r="G71" i="12" s="1"/>
  <c r="D73" i="12"/>
  <c r="G73" i="12" s="1"/>
  <c r="J73" i="12" s="1"/>
  <c r="M73" i="12" s="1"/>
  <c r="P73" i="12" s="1"/>
  <c r="D75" i="12"/>
  <c r="G75" i="12" s="1"/>
  <c r="J75" i="12" s="1"/>
  <c r="M75" i="12" s="1"/>
  <c r="P75" i="12" s="1"/>
  <c r="N76" i="27" l="1"/>
  <c r="Q70" i="27"/>
  <c r="Q76" i="27" s="1"/>
  <c r="P70" i="27"/>
  <c r="P76" i="27" s="1"/>
  <c r="M76" i="27"/>
  <c r="N76" i="26"/>
  <c r="Q70" i="26"/>
  <c r="Q76" i="26" s="1"/>
  <c r="P70" i="26"/>
  <c r="P76" i="26" s="1"/>
  <c r="M76" i="26"/>
  <c r="P70" i="25"/>
  <c r="P76" i="25" s="1"/>
  <c r="M76" i="25"/>
  <c r="N76" i="25"/>
  <c r="Q70" i="25"/>
  <c r="Q76" i="25" s="1"/>
  <c r="P70" i="24"/>
  <c r="P76" i="24" s="1"/>
  <c r="M76" i="24"/>
  <c r="N76" i="24"/>
  <c r="Q70" i="24"/>
  <c r="Q76" i="24" s="1"/>
  <c r="N76" i="23"/>
  <c r="Q70" i="23"/>
  <c r="Q76" i="23" s="1"/>
  <c r="P70" i="23"/>
  <c r="P76" i="23" s="1"/>
  <c r="M76" i="23"/>
  <c r="N76" i="22"/>
  <c r="Q70" i="22"/>
  <c r="Q76" i="22" s="1"/>
  <c r="P71" i="22"/>
  <c r="P76" i="22" s="1"/>
  <c r="M76" i="22"/>
  <c r="N76" i="21"/>
  <c r="Q70" i="21"/>
  <c r="Q76" i="21" s="1"/>
  <c r="P70" i="21"/>
  <c r="P76" i="21" s="1"/>
  <c r="M76" i="21"/>
  <c r="P70" i="20"/>
  <c r="P76" i="20" s="1"/>
  <c r="M76" i="20"/>
  <c r="N76" i="20"/>
  <c r="Q70" i="20"/>
  <c r="Q76" i="20" s="1"/>
  <c r="K76" i="19"/>
  <c r="N70" i="19"/>
  <c r="P70" i="19"/>
  <c r="P76" i="19" s="1"/>
  <c r="M76" i="19"/>
  <c r="Q70" i="18"/>
  <c r="Q76" i="18" s="1"/>
  <c r="N76" i="18"/>
  <c r="P70" i="18"/>
  <c r="P76" i="18" s="1"/>
  <c r="M76" i="18"/>
  <c r="N76" i="28"/>
  <c r="Q70" i="28"/>
  <c r="Q76" i="28" s="1"/>
  <c r="P70" i="28"/>
  <c r="P76" i="28" s="1"/>
  <c r="M76" i="28"/>
  <c r="P20" i="12"/>
  <c r="P45" i="12" s="1"/>
  <c r="P67" i="12" s="1"/>
  <c r="E76" i="12"/>
  <c r="J71" i="12"/>
  <c r="G76" i="12"/>
  <c r="K70" i="12"/>
  <c r="H76" i="12"/>
  <c r="D76" i="12"/>
  <c r="N76" i="19" l="1"/>
  <c r="Q70" i="19"/>
  <c r="Q76" i="19" s="1"/>
  <c r="N70" i="12"/>
  <c r="K76" i="12"/>
  <c r="M71" i="12"/>
  <c r="J76" i="12"/>
  <c r="P71" i="12" l="1"/>
  <c r="P76" i="12" s="1"/>
  <c r="M76" i="12"/>
  <c r="N76" i="12"/>
  <c r="Q70" i="12"/>
  <c r="Q76" i="12" s="1"/>
  <c r="L9" i="2" l="1"/>
  <c r="L8" i="2"/>
  <c r="H6" i="8" l="1"/>
  <c r="H5" i="8"/>
  <c r="I8" i="9" l="1"/>
  <c r="I7" i="9"/>
  <c r="I6" i="9"/>
  <c r="I5" i="9"/>
  <c r="M51" i="9" l="1"/>
  <c r="H40" i="8"/>
  <c r="G40" i="8"/>
  <c r="F40" i="8"/>
  <c r="D3" i="7"/>
  <c r="I11" i="8" l="1"/>
  <c r="I36" i="8"/>
  <c r="I37" i="8"/>
  <c r="I38" i="8"/>
  <c r="I39" i="8"/>
  <c r="I35" i="8"/>
  <c r="I12" i="8"/>
  <c r="I13" i="8"/>
  <c r="I14" i="8"/>
  <c r="I15" i="8"/>
  <c r="I16" i="8"/>
  <c r="I17" i="8"/>
  <c r="I18" i="8"/>
  <c r="I19" i="8"/>
  <c r="I20" i="8"/>
  <c r="I21" i="8"/>
  <c r="I22" i="8"/>
  <c r="I23" i="8"/>
  <c r="I24" i="8"/>
  <c r="I25" i="8"/>
  <c r="I26" i="8"/>
  <c r="I27" i="8"/>
  <c r="I28" i="8"/>
  <c r="I29" i="8"/>
  <c r="I30" i="8"/>
  <c r="I31" i="8" l="1"/>
  <c r="I40" i="8"/>
  <c r="D2" i="10"/>
  <c r="C2" i="10"/>
  <c r="M16" i="9" l="1"/>
  <c r="M15" i="9"/>
  <c r="C23" i="7" l="1"/>
  <c r="K6" i="10" l="1"/>
  <c r="K7" i="10"/>
  <c r="K8" i="10"/>
  <c r="K9" i="10"/>
  <c r="K10" i="10"/>
  <c r="K5" i="10"/>
  <c r="B2" i="9" l="1"/>
  <c r="C2" i="9"/>
  <c r="B3" i="9"/>
  <c r="C3" i="9"/>
  <c r="F20" i="7"/>
  <c r="F11" i="7"/>
  <c r="A55" i="11" l="1"/>
  <c r="A48" i="11"/>
  <c r="A15" i="11"/>
  <c r="A8" i="11"/>
  <c r="A14" i="11"/>
  <c r="A13" i="11"/>
  <c r="BR2" i="5" l="1"/>
  <c r="BS2" i="5" s="1"/>
  <c r="BT2" i="5" s="1"/>
  <c r="A53" i="6" l="1"/>
  <c r="A54" i="6"/>
  <c r="A55" i="6"/>
  <c r="A56" i="6"/>
  <c r="A57" i="6"/>
  <c r="A58" i="6"/>
  <c r="A59" i="6"/>
  <c r="A60" i="6"/>
  <c r="A61" i="6"/>
  <c r="A62" i="6"/>
  <c r="A63" i="6"/>
  <c r="AM12" i="5" l="1"/>
  <c r="AM11" i="5"/>
  <c r="AL12" i="5"/>
  <c r="AL11" i="5"/>
  <c r="AI12" i="5"/>
  <c r="AI11" i="5"/>
  <c r="AH12" i="5"/>
  <c r="AH11" i="5"/>
  <c r="AG11" i="5"/>
  <c r="AG12" i="5"/>
  <c r="AA12" i="5"/>
  <c r="AA13" i="5"/>
  <c r="AA14" i="5"/>
  <c r="AA15" i="5"/>
  <c r="AA16" i="5"/>
  <c r="AA17" i="5"/>
  <c r="AA18" i="5"/>
  <c r="AA19" i="5"/>
  <c r="AA20" i="5"/>
  <c r="AA21" i="5"/>
  <c r="AA11" i="5"/>
  <c r="W12" i="5"/>
  <c r="W13" i="5"/>
  <c r="W11" i="5"/>
  <c r="M12" i="5"/>
  <c r="M13" i="5"/>
  <c r="M11" i="5"/>
  <c r="E31" i="8"/>
  <c r="E40" i="8"/>
  <c r="B14" i="6"/>
  <c r="B15" i="6"/>
  <c r="B16" i="6"/>
  <c r="B17" i="6"/>
  <c r="B18" i="6"/>
  <c r="B19" i="6"/>
  <c r="B20" i="6"/>
  <c r="B21" i="6"/>
  <c r="B22" i="6"/>
  <c r="B23" i="6"/>
  <c r="B13" i="6"/>
  <c r="G14" i="6"/>
  <c r="G15" i="6"/>
  <c r="G16" i="6"/>
  <c r="G17" i="6"/>
  <c r="G18" i="6"/>
  <c r="G19" i="6"/>
  <c r="G20" i="6"/>
  <c r="G21" i="6"/>
  <c r="G22" i="6"/>
  <c r="G23" i="6"/>
  <c r="G13" i="6"/>
  <c r="Y12" i="5"/>
  <c r="Y13" i="5"/>
  <c r="Y14" i="5"/>
  <c r="Y15" i="5"/>
  <c r="Y16" i="5"/>
  <c r="Y17" i="5"/>
  <c r="Y18" i="5"/>
  <c r="Y19" i="5"/>
  <c r="Y20" i="5"/>
  <c r="Y21" i="5"/>
  <c r="Y11" i="5"/>
  <c r="A77" i="5"/>
  <c r="A78" i="5"/>
  <c r="A69" i="5"/>
  <c r="A70" i="5"/>
  <c r="A71" i="5"/>
  <c r="A72" i="5"/>
  <c r="A73" i="5"/>
  <c r="A74" i="5"/>
  <c r="A75" i="5"/>
  <c r="A76" i="5"/>
  <c r="A79" i="5"/>
  <c r="A33" i="11"/>
  <c r="A34" i="11"/>
  <c r="A35" i="11"/>
  <c r="A36" i="11"/>
  <c r="A37" i="11"/>
  <c r="A38" i="11"/>
  <c r="A39" i="11"/>
  <c r="A40" i="11"/>
  <c r="A41" i="11"/>
  <c r="A42" i="11"/>
  <c r="A43" i="11"/>
  <c r="A44" i="11"/>
  <c r="A19" i="11"/>
  <c r="A20" i="11"/>
  <c r="A21" i="11"/>
  <c r="A22" i="11"/>
  <c r="A23" i="11"/>
  <c r="A24" i="11"/>
  <c r="A25" i="11"/>
  <c r="A26" i="11"/>
  <c r="B4" i="9"/>
  <c r="C4" i="8"/>
  <c r="C2" i="8"/>
  <c r="C3" i="8"/>
  <c r="F40" i="7"/>
  <c r="F39" i="7"/>
  <c r="F35" i="7"/>
  <c r="F34" i="7"/>
  <c r="F33" i="7"/>
  <c r="F29" i="7"/>
  <c r="F28" i="7"/>
  <c r="F27" i="7"/>
  <c r="F26" i="7"/>
  <c r="F22" i="7"/>
  <c r="F21" i="7"/>
  <c r="F19" i="7"/>
  <c r="F15" i="7"/>
  <c r="F14" i="7"/>
  <c r="F13" i="7"/>
  <c r="F12" i="7"/>
  <c r="F10" i="7"/>
  <c r="F36" i="7" l="1"/>
  <c r="F41" i="7"/>
  <c r="C2" i="5"/>
  <c r="D2" i="5" s="1"/>
  <c r="E2" i="5" s="1"/>
  <c r="F2" i="5" s="1"/>
  <c r="G2" i="5" s="1"/>
  <c r="H2" i="5" s="1"/>
  <c r="I2" i="5" l="1"/>
  <c r="J2" i="5" s="1"/>
  <c r="K2" i="5" s="1"/>
  <c r="L2" i="5" s="1"/>
  <c r="M2" i="5" s="1"/>
  <c r="N2" i="5" s="1"/>
  <c r="O2" i="5" s="1"/>
  <c r="P2" i="5" s="1"/>
  <c r="Q2" i="5" s="1"/>
  <c r="R2" i="5" s="1"/>
  <c r="S2" i="5" s="1"/>
  <c r="T2" i="5" s="1"/>
  <c r="U2" i="5" s="1"/>
  <c r="V2" i="5" s="1"/>
  <c r="W2" i="5" s="1"/>
  <c r="X2" i="5" s="1"/>
  <c r="Y2" i="5" s="1"/>
  <c r="Z2" i="5" s="1"/>
  <c r="AA2" i="5" s="1"/>
  <c r="E22" i="9"/>
  <c r="E23" i="9"/>
  <c r="E24" i="9"/>
  <c r="C2" i="11"/>
  <c r="AB2" i="5" l="1"/>
  <c r="AC2" i="5" s="1"/>
  <c r="AD2" i="5" s="1"/>
  <c r="AE2" i="5" s="1"/>
  <c r="AF2" i="5" s="1"/>
  <c r="AG2" i="5" s="1"/>
  <c r="AH2" i="5" s="1"/>
  <c r="AI2" i="5" s="1"/>
  <c r="AJ2" i="5" s="1"/>
  <c r="AK2" i="5" s="1"/>
  <c r="AL2" i="5" s="1"/>
  <c r="AM2" i="5" s="1"/>
  <c r="AN2" i="5" s="1"/>
  <c r="AO2" i="5" s="1"/>
  <c r="AP2" i="5" s="1"/>
  <c r="AQ2" i="5" s="1"/>
  <c r="AR2" i="5" s="1"/>
  <c r="AS2" i="5" s="1"/>
  <c r="AT2" i="5" s="1"/>
  <c r="A45" i="11"/>
  <c r="C9" i="9"/>
  <c r="B9" i="9"/>
  <c r="D8" i="7"/>
  <c r="AU2" i="5" l="1"/>
  <c r="AV2" i="5" s="1"/>
  <c r="A68" i="5"/>
  <c r="B2" i="11"/>
  <c r="D3" i="8"/>
  <c r="D2" i="7"/>
  <c r="C2" i="7"/>
  <c r="C3" i="7"/>
  <c r="D2" i="8"/>
  <c r="AO26" i="5"/>
  <c r="AO12" i="5"/>
  <c r="AO13" i="5"/>
  <c r="AO14" i="5"/>
  <c r="AO15" i="5"/>
  <c r="AO16" i="5"/>
  <c r="AO17" i="5"/>
  <c r="AO18" i="5"/>
  <c r="AO19" i="5"/>
  <c r="AO20" i="5"/>
  <c r="AO21" i="5"/>
  <c r="AO22" i="5"/>
  <c r="AO23" i="5"/>
  <c r="AO24" i="5"/>
  <c r="AO25" i="5"/>
  <c r="AO11" i="5"/>
  <c r="E11" i="9"/>
  <c r="E12" i="9"/>
  <c r="E45" i="9"/>
  <c r="E46" i="9"/>
  <c r="E47" i="9"/>
  <c r="E48" i="9"/>
  <c r="E49" i="9"/>
  <c r="E50" i="9"/>
  <c r="E51" i="9"/>
  <c r="E52" i="9"/>
  <c r="E44" i="9"/>
  <c r="E43" i="9"/>
  <c r="E42" i="9"/>
  <c r="E41" i="9"/>
  <c r="E40" i="9"/>
  <c r="E39" i="9"/>
  <c r="E38" i="9"/>
  <c r="E37" i="9"/>
  <c r="E36" i="9"/>
  <c r="E35" i="9"/>
  <c r="E34" i="9"/>
  <c r="E26" i="9"/>
  <c r="E27" i="9"/>
  <c r="E28" i="9"/>
  <c r="E29" i="9"/>
  <c r="E30" i="9"/>
  <c r="E25" i="9"/>
  <c r="E21" i="9"/>
  <c r="E20" i="9"/>
  <c r="E13" i="9"/>
  <c r="E14" i="9"/>
  <c r="E15" i="9"/>
  <c r="E16" i="9"/>
  <c r="H31" i="8"/>
  <c r="M35" i="9"/>
  <c r="M36" i="9"/>
  <c r="M37" i="9"/>
  <c r="M38" i="9"/>
  <c r="M39" i="9"/>
  <c r="M40" i="9"/>
  <c r="M41" i="9"/>
  <c r="M42" i="9"/>
  <c r="M43" i="9"/>
  <c r="M44" i="9"/>
  <c r="M45" i="9"/>
  <c r="M46" i="9"/>
  <c r="M47" i="9"/>
  <c r="M48" i="9"/>
  <c r="M49" i="9"/>
  <c r="M50" i="9"/>
  <c r="M52" i="9"/>
  <c r="M34" i="9"/>
  <c r="M21" i="9"/>
  <c r="M22" i="9"/>
  <c r="M23" i="9"/>
  <c r="M24" i="9"/>
  <c r="M25" i="9"/>
  <c r="M26" i="9"/>
  <c r="M27" i="9"/>
  <c r="M28" i="9"/>
  <c r="M29" i="9"/>
  <c r="M30" i="9"/>
  <c r="M12" i="9"/>
  <c r="M13" i="9"/>
  <c r="M14" i="9"/>
  <c r="M11" i="9"/>
  <c r="M53" i="9" l="1"/>
  <c r="M17" i="9"/>
  <c r="AW2" i="5"/>
  <c r="AX2" i="5" s="1"/>
  <c r="AY2" i="5" s="1"/>
  <c r="AZ2" i="5" s="1"/>
  <c r="BA2" i="5" s="1"/>
  <c r="BB2" i="5" s="1"/>
  <c r="BC2" i="5" s="1"/>
  <c r="BD2" i="5" s="1"/>
  <c r="BE2" i="5" s="1"/>
  <c r="O43" i="11" l="1"/>
  <c r="BF2" i="5"/>
  <c r="BG2" i="5" s="1"/>
  <c r="BH2" i="5" s="1"/>
  <c r="BI2" i="5" s="1"/>
  <c r="BJ2" i="5" s="1"/>
  <c r="BK2" i="5" s="1"/>
  <c r="BL2" i="5" s="1"/>
  <c r="BM2" i="5" s="1"/>
  <c r="BN2" i="5" s="1"/>
  <c r="BO2" i="5" s="1"/>
  <c r="BP2" i="5" s="1"/>
  <c r="BQ2" i="5" s="1"/>
  <c r="BU2" i="5" s="1"/>
  <c r="BV2" i="5" s="1"/>
  <c r="BW2" i="5" s="1"/>
  <c r="BX2" i="5" s="1"/>
  <c r="BY2" i="5" s="1"/>
  <c r="BZ2" i="5" s="1"/>
  <c r="CA2" i="5" s="1"/>
  <c r="CB2" i="5" s="1"/>
  <c r="CC2" i="5" s="1"/>
  <c r="CD2" i="5" s="1"/>
  <c r="CE2" i="5" s="1"/>
  <c r="CF2" i="5" s="1"/>
  <c r="CG2" i="5" s="1"/>
  <c r="CH2" i="5" s="1"/>
  <c r="D56" i="9" l="1"/>
  <c r="D23" i="7"/>
  <c r="E23" i="7"/>
  <c r="A46" i="11" l="1"/>
  <c r="A47" i="11"/>
  <c r="A49" i="11"/>
  <c r="A50" i="11"/>
  <c r="A27" i="11"/>
  <c r="A28" i="11"/>
  <c r="A9" i="11" l="1"/>
  <c r="A11" i="11"/>
  <c r="A12" i="11"/>
  <c r="A17" i="11"/>
  <c r="A18" i="11"/>
  <c r="A29" i="11"/>
  <c r="A31" i="11"/>
  <c r="A32" i="11"/>
  <c r="A51" i="11"/>
  <c r="A52" i="11"/>
  <c r="A53" i="11"/>
  <c r="A54" i="11"/>
  <c r="L6" i="10"/>
  <c r="L7" i="10"/>
  <c r="L8" i="10"/>
  <c r="L9" i="10"/>
  <c r="L10" i="10"/>
  <c r="L5" i="10"/>
  <c r="D53" i="9"/>
  <c r="C53" i="9"/>
  <c r="B53" i="9"/>
  <c r="B50" i="11"/>
  <c r="B49" i="11"/>
  <c r="B48" i="11"/>
  <c r="B47" i="11"/>
  <c r="B46" i="11"/>
  <c r="D31" i="9"/>
  <c r="C31" i="9"/>
  <c r="B31" i="9"/>
  <c r="D17" i="9"/>
  <c r="C17" i="9"/>
  <c r="B17" i="9"/>
  <c r="B9" i="11"/>
  <c r="O50" i="11" l="1"/>
  <c r="Q50" i="11" s="1"/>
  <c r="P50" i="11" s="1"/>
  <c r="O46" i="11"/>
  <c r="Q46" i="11" s="1"/>
  <c r="P46" i="11" s="1"/>
  <c r="O47" i="11"/>
  <c r="Q47" i="11" s="1"/>
  <c r="P47" i="11" s="1"/>
  <c r="O48" i="11"/>
  <c r="Q48" i="11" s="1"/>
  <c r="P48" i="11" s="1"/>
  <c r="O49" i="11"/>
  <c r="Q49" i="11" s="1"/>
  <c r="P49" i="11" s="1"/>
  <c r="D54" i="9"/>
  <c r="C54" i="9"/>
  <c r="B32" i="11"/>
  <c r="B25" i="11"/>
  <c r="B42" i="11"/>
  <c r="B33" i="11"/>
  <c r="B10" i="11"/>
  <c r="B18" i="11"/>
  <c r="B26" i="11"/>
  <c r="B34" i="11"/>
  <c r="B11" i="11"/>
  <c r="B19" i="11"/>
  <c r="B27" i="11"/>
  <c r="B35" i="11"/>
  <c r="B43" i="11"/>
  <c r="B36" i="11"/>
  <c r="B24" i="11"/>
  <c r="B40" i="11"/>
  <c r="A10" i="11"/>
  <c r="B41" i="11"/>
  <c r="B12" i="11"/>
  <c r="B20" i="11"/>
  <c r="B28" i="11"/>
  <c r="B44" i="11"/>
  <c r="B13" i="11"/>
  <c r="B21" i="11"/>
  <c r="B37" i="11"/>
  <c r="B45" i="11"/>
  <c r="B38" i="11"/>
  <c r="B14" i="11"/>
  <c r="B22" i="11"/>
  <c r="B23" i="11"/>
  <c r="B39" i="11"/>
  <c r="E53" i="9"/>
  <c r="B51" i="11" s="1"/>
  <c r="E17" i="9"/>
  <c r="B15" i="11" s="1"/>
  <c r="B54" i="9"/>
  <c r="E31" i="9"/>
  <c r="B29" i="11" s="1"/>
  <c r="H15" i="11" l="1"/>
  <c r="D15" i="11"/>
  <c r="E15" i="11"/>
  <c r="O40" i="11"/>
  <c r="Q40" i="11" s="1"/>
  <c r="P40" i="11" s="1"/>
  <c r="O44" i="11"/>
  <c r="Q44" i="11" s="1"/>
  <c r="P44" i="11" s="1"/>
  <c r="O36" i="11"/>
  <c r="Q36" i="11" s="1"/>
  <c r="P36" i="11" s="1"/>
  <c r="O34" i="11"/>
  <c r="Q34" i="11" s="1"/>
  <c r="P34" i="11" s="1"/>
  <c r="O39" i="11"/>
  <c r="Q39" i="11" s="1"/>
  <c r="P39" i="11" s="1"/>
  <c r="Q43" i="11"/>
  <c r="P43" i="11" s="1"/>
  <c r="O35" i="11"/>
  <c r="Q35" i="11" s="1"/>
  <c r="P35" i="11" s="1"/>
  <c r="O33" i="11"/>
  <c r="Q33" i="11" s="1"/>
  <c r="P33" i="11" s="1"/>
  <c r="O38" i="11"/>
  <c r="Q38" i="11" s="1"/>
  <c r="P38" i="11" s="1"/>
  <c r="O42" i="11"/>
  <c r="Q42" i="11" s="1"/>
  <c r="P42" i="11" s="1"/>
  <c r="O45" i="11"/>
  <c r="Q45" i="11" s="1"/>
  <c r="P45" i="11" s="1"/>
  <c r="O37" i="11"/>
  <c r="Q37" i="11" s="1"/>
  <c r="P37" i="11" s="1"/>
  <c r="D51" i="11"/>
  <c r="D29" i="11"/>
  <c r="E54" i="9"/>
  <c r="C55" i="9"/>
  <c r="B55" i="9"/>
  <c r="D55" i="9"/>
  <c r="D57" i="9" s="1"/>
  <c r="E55" i="9" l="1"/>
  <c r="B53" i="11" s="1"/>
  <c r="B52" i="11"/>
  <c r="D52" i="11"/>
  <c r="N15" i="11"/>
  <c r="K15" i="11"/>
  <c r="G15" i="11"/>
  <c r="F29" i="11"/>
  <c r="F51" i="11"/>
  <c r="G9" i="8"/>
  <c r="G33" i="8" s="1"/>
  <c r="F9" i="8"/>
  <c r="F33" i="8" s="1"/>
  <c r="D53" i="11" l="1"/>
  <c r="D55" i="11" s="1"/>
  <c r="H51" i="11"/>
  <c r="F52" i="11"/>
  <c r="H29" i="11"/>
  <c r="M15" i="11"/>
  <c r="J15" i="11"/>
  <c r="O41" i="11"/>
  <c r="Q41" i="11" s="1"/>
  <c r="P41" i="11" s="1"/>
  <c r="C8" i="7"/>
  <c r="D40" i="8"/>
  <c r="C40" i="8"/>
  <c r="G31" i="8"/>
  <c r="C56" i="9" s="1"/>
  <c r="C57" i="9" s="1"/>
  <c r="F31" i="8"/>
  <c r="B56" i="9" s="1"/>
  <c r="D31" i="8"/>
  <c r="C31" i="8"/>
  <c r="E41" i="7"/>
  <c r="D41" i="7"/>
  <c r="C41" i="7"/>
  <c r="E36" i="7"/>
  <c r="D36" i="7"/>
  <c r="C36" i="7"/>
  <c r="E30" i="7"/>
  <c r="D30" i="7"/>
  <c r="C30" i="7"/>
  <c r="E16" i="7"/>
  <c r="D16" i="7"/>
  <c r="C16" i="7"/>
  <c r="E42" i="7" l="1"/>
  <c r="D42" i="7"/>
  <c r="C42" i="7"/>
  <c r="O54" i="11"/>
  <c r="Q54" i="11" s="1"/>
  <c r="E56" i="9"/>
  <c r="B54" i="11" s="1"/>
  <c r="B57" i="9"/>
  <c r="F23" i="7"/>
  <c r="O32" i="11"/>
  <c r="Q32" i="11" s="1"/>
  <c r="P32" i="11" s="1"/>
  <c r="J51" i="11"/>
  <c r="H52" i="11"/>
  <c r="H53" i="11" s="1"/>
  <c r="H55" i="11" s="1"/>
  <c r="J29" i="11"/>
  <c r="F16" i="7"/>
  <c r="J20" i="9"/>
  <c r="M20" i="9" s="1"/>
  <c r="M31" i="9" s="1"/>
  <c r="F30" i="7"/>
  <c r="F42" i="7" l="1"/>
  <c r="E57" i="9"/>
  <c r="B55" i="11" s="1"/>
  <c r="J52" i="11"/>
  <c r="J53" i="11" s="1"/>
  <c r="J55" i="11" s="1"/>
  <c r="N29" i="11"/>
  <c r="L29" i="11"/>
  <c r="N51" i="11"/>
  <c r="L51" i="11"/>
  <c r="L15" i="11"/>
  <c r="I15" i="11"/>
  <c r="F15" i="11"/>
  <c r="F53" i="11" s="1"/>
  <c r="F55" i="11" s="1"/>
  <c r="O10" i="11"/>
  <c r="Q10" i="11" s="1"/>
  <c r="P10" i="11" s="1"/>
  <c r="O12" i="11"/>
  <c r="Q12" i="11" s="1"/>
  <c r="P12" i="11" s="1"/>
  <c r="O14" i="11"/>
  <c r="Q14" i="11" s="1"/>
  <c r="P14" i="11" s="1"/>
  <c r="O11" i="11"/>
  <c r="Q11" i="11" s="1"/>
  <c r="P11" i="11" s="1"/>
  <c r="O13" i="11"/>
  <c r="Q13" i="11" s="1"/>
  <c r="P13" i="11" s="1"/>
  <c r="C15" i="11"/>
  <c r="O9" i="11"/>
  <c r="Q9" i="11" s="1"/>
  <c r="P9" i="11" s="1"/>
  <c r="O15" i="11" l="1"/>
  <c r="Q15" i="11" s="1"/>
  <c r="P15" i="11" s="1"/>
  <c r="E51" i="11"/>
  <c r="C51" i="11"/>
  <c r="G51" i="11"/>
  <c r="N52" i="11"/>
  <c r="N53" i="11" s="1"/>
  <c r="N55" i="11" s="1"/>
  <c r="L52" i="11"/>
  <c r="L53" i="11" s="1"/>
  <c r="L55" i="11" s="1"/>
  <c r="A52" i="6"/>
  <c r="A51" i="6"/>
  <c r="A50" i="6"/>
  <c r="A49" i="6"/>
  <c r="A48" i="6"/>
  <c r="A47" i="6"/>
  <c r="A46" i="6"/>
  <c r="A45" i="6"/>
  <c r="A44" i="6"/>
  <c r="A43" i="6"/>
  <c r="A42" i="6"/>
  <c r="A40" i="6"/>
  <c r="A39" i="6"/>
  <c r="A38" i="6"/>
  <c r="A37" i="6"/>
  <c r="A35" i="6"/>
  <c r="A34" i="6"/>
  <c r="A33" i="6"/>
  <c r="A32" i="6"/>
  <c r="S20" i="5"/>
  <c r="S19" i="5"/>
  <c r="S18" i="5"/>
  <c r="S17" i="5"/>
  <c r="S16" i="5"/>
  <c r="Q16" i="5"/>
  <c r="S15" i="5"/>
  <c r="Q15" i="5"/>
  <c r="U14" i="5"/>
  <c r="S14" i="5"/>
  <c r="Q14" i="5"/>
  <c r="U13" i="5"/>
  <c r="S13" i="5"/>
  <c r="Q13" i="5"/>
  <c r="U12" i="5"/>
  <c r="S12" i="5"/>
  <c r="Q12" i="5"/>
  <c r="O12" i="5"/>
  <c r="U11" i="5"/>
  <c r="S11" i="5"/>
  <c r="Q11" i="5"/>
  <c r="O11" i="5"/>
  <c r="I51" i="11" l="1"/>
  <c r="C29" i="11"/>
  <c r="O21" i="11"/>
  <c r="Q21" i="11" s="1"/>
  <c r="P21" i="11" s="1"/>
  <c r="C52" i="11" l="1"/>
  <c r="C53" i="11" s="1"/>
  <c r="C55" i="11" s="1"/>
  <c r="M51" i="11"/>
  <c r="K51" i="11"/>
  <c r="O22" i="11"/>
  <c r="Q22" i="11" s="1"/>
  <c r="P22" i="11" s="1"/>
  <c r="O26" i="11"/>
  <c r="Q26" i="11" s="1"/>
  <c r="P26" i="11" s="1"/>
  <c r="O23" i="11"/>
  <c r="Q23" i="11" s="1"/>
  <c r="P23" i="11" s="1"/>
  <c r="O24" i="11"/>
  <c r="Q24" i="11" s="1"/>
  <c r="P24" i="11" s="1"/>
  <c r="O25" i="11"/>
  <c r="Q25" i="11" s="1"/>
  <c r="P25" i="11" s="1"/>
  <c r="O20" i="11"/>
  <c r="Q20" i="11" s="1"/>
  <c r="P20" i="11" s="1"/>
  <c r="O28" i="11"/>
  <c r="Q28" i="11" s="1"/>
  <c r="P28" i="11" s="1"/>
  <c r="O19" i="11"/>
  <c r="Q19" i="11" s="1"/>
  <c r="P19" i="11" s="1"/>
  <c r="E29" i="11"/>
  <c r="E52" i="11" s="1"/>
  <c r="O27" i="11"/>
  <c r="Q27" i="11" s="1"/>
  <c r="P27" i="11" s="1"/>
  <c r="E53" i="11" l="1"/>
  <c r="O51" i="11"/>
  <c r="Q51" i="11" s="1"/>
  <c r="P51" i="11" s="1"/>
  <c r="G29" i="11"/>
  <c r="G52" i="11" s="1"/>
  <c r="G53" i="11" s="1"/>
  <c r="G55" i="11" s="1"/>
  <c r="E55" i="11" l="1"/>
  <c r="I29" i="11"/>
  <c r="I52" i="11" s="1"/>
  <c r="I53" i="11" s="1"/>
  <c r="I55" i="11" s="1"/>
  <c r="M29" i="11" l="1"/>
  <c r="M52" i="11" s="1"/>
  <c r="M53" i="11" s="1"/>
  <c r="M55" i="11" s="1"/>
  <c r="K29" i="11"/>
  <c r="O29" i="11" l="1"/>
  <c r="O18" i="11"/>
  <c r="Q18" i="11" s="1"/>
  <c r="P18" i="11" s="1"/>
  <c r="K52" i="11"/>
  <c r="K53" i="11" l="1"/>
  <c r="O52" i="11"/>
  <c r="Q52" i="11" s="1"/>
  <c r="Q29" i="11"/>
  <c r="P29" i="11" s="1"/>
  <c r="K55" i="11" l="1"/>
  <c r="O55" i="11" s="1"/>
  <c r="Q55" i="11" s="1"/>
  <c r="O53" i="11"/>
  <c r="Q5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Utilisateur Windows</author>
  </authors>
  <commentList>
    <comment ref="H10" authorId="0" shapeId="0" xr:uid="{C37FBB80-C1AE-4B80-B7FE-C50E48D66402}">
      <text>
        <r>
          <rPr>
            <sz val="11"/>
            <color indexed="81"/>
            <rFont val="Freesans"/>
          </rPr>
          <t>Informations supplémentaires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B5E627A3-8524-4E91-9959-16186EF62A5F}">
      <text>
        <r>
          <rPr>
            <sz val="10"/>
            <color indexed="81"/>
            <rFont val="Tahoma"/>
            <family val="2"/>
          </rPr>
          <t>Choisir la période selon les entrées d'argent. 
La période doit débuter à la date où l'argent est reçu.</t>
        </r>
      </text>
    </comment>
    <comment ref="E9" authorId="0" shapeId="0" xr:uid="{946A5DFE-457E-45A3-A343-90966601F817}">
      <text>
        <r>
          <rPr>
            <sz val="10"/>
            <color indexed="81"/>
            <rFont val="Tahoma"/>
            <family val="2"/>
          </rPr>
          <t>La période doit se terminer la journée avant la prochaine entrée d'argent.</t>
        </r>
      </text>
    </comment>
    <comment ref="D11" authorId="0" shapeId="0" xr:uid="{1E0E9DC1-2FD6-4E80-9D6B-4BDF21113180}">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60B3F8C9-6AA5-4F67-9499-71F37972FF5A}">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AB27905E-F4FF-4D20-BA2C-0DC9FA8F9B33}">
      <text>
        <r>
          <rPr>
            <sz val="10"/>
            <color indexed="81"/>
            <rFont val="Tahoma"/>
            <family val="2"/>
          </rPr>
          <t xml:space="preserve">Pour voir les soldes des comptes, choisir le numéro du compte de chacune des entrées et sorties d'argent. </t>
        </r>
      </text>
    </comment>
    <comment ref="C12" authorId="0" shapeId="0" xr:uid="{DF2E4BC8-5D70-4CDA-B2E8-F96516E9F760}">
      <text>
        <r>
          <rPr>
            <sz val="10"/>
            <color indexed="81"/>
            <rFont val="Tahoma"/>
            <family val="2"/>
          </rPr>
          <t>Compte chèque, compte épargnes, argent comptant, carte prépayée, etc.</t>
        </r>
      </text>
    </comment>
    <comment ref="H12" authorId="0" shapeId="0" xr:uid="{7497E2AA-741B-430D-A61B-15312712EAFE}">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73A35707-C08B-4951-83D3-A24C9BC47965}">
      <text>
        <r>
          <rPr>
            <sz val="10"/>
            <color indexed="81"/>
            <rFont val="Tahoma"/>
            <family val="2"/>
          </rPr>
          <t>Nommer dans cette colonne les revenus ou dépenses du mois.</t>
        </r>
      </text>
    </comment>
    <comment ref="C20" authorId="0" shapeId="0" xr:uid="{C04F6781-2469-4B46-8D85-C2D85452E8BC}">
      <text>
        <r>
          <rPr>
            <sz val="10"/>
            <color indexed="81"/>
            <rFont val="Tahoma"/>
            <family val="2"/>
          </rPr>
          <t>Argent disponible pour la période</t>
        </r>
      </text>
    </comment>
    <comment ref="C45" authorId="0" shapeId="0" xr:uid="{867133AA-E0A0-4C62-9635-DA14055C6A8E}">
      <text>
        <r>
          <rPr>
            <sz val="10"/>
            <color indexed="81"/>
            <rFont val="Tahoma"/>
            <family val="2"/>
          </rPr>
          <t>Argent disponible après le paiement des obligations et des dettes</t>
        </r>
      </text>
    </comment>
    <comment ref="C67" authorId="0" shapeId="0" xr:uid="{973DDAF2-F50E-4002-87B2-7811CDA3F998}">
      <text>
        <r>
          <rPr>
            <sz val="10"/>
            <color indexed="81"/>
            <rFont val="Tahoma"/>
            <family val="2"/>
          </rPr>
          <t>Argent restant à la fin de la période 
après le paiement de toutes les dépenses</t>
        </r>
      </text>
    </comment>
    <comment ref="T67" authorId="0" shapeId="0" xr:uid="{45EF3743-4853-4F83-8309-3EBBAF38A261}">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1F0C163C-A0DB-4885-9149-B0AEDAF49260}">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1EE19584-B1B8-4515-8CD1-A446FE36856B}">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E913D7D0-43A8-413C-96A2-12BDB3C2D121}">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660F146A-0E94-438E-B2B7-3015C3D3DE7A}">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54D6829E-BD6F-4C46-95DB-758A5C888376}">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9E63742D-942D-45F8-B9FB-EABED5A5EF8E}">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D0434E1B-618D-4F73-A2A6-3A158471954C}">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2303B6F3-5910-4EFC-8BE0-B9ECD18479CE}">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BEED212F-DC7F-49F9-9919-F03F7F579407}">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DE5F6725-238D-4230-A424-B4DA829E45DC}">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2B52A356-8E05-4CDE-B3DB-F8DBB645F7EB}">
      <text>
        <r>
          <rPr>
            <sz val="10"/>
            <color indexed="81"/>
            <rFont val="Tahoma"/>
            <family val="2"/>
          </rPr>
          <t>Choisir la période selon les entrées d'argent. 
La période doit débuter à la date où l'argent est reçu.</t>
        </r>
      </text>
    </comment>
    <comment ref="E9" authorId="0" shapeId="0" xr:uid="{7E244E3C-98C8-4A4F-85A9-53325604960A}">
      <text>
        <r>
          <rPr>
            <sz val="10"/>
            <color indexed="81"/>
            <rFont val="Tahoma"/>
            <family val="2"/>
          </rPr>
          <t>La période doit se terminer la journée avant la prochaine entrée d'argent.</t>
        </r>
      </text>
    </comment>
    <comment ref="D11" authorId="0" shapeId="0" xr:uid="{BB2BFEB2-2E37-46D2-9228-8DF9C686C54C}">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7CCF6945-EBD3-4E42-A59A-94279AB98160}">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F0BF6C9D-5E5D-4691-AF19-828BAC3097F0}">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6A917B78-21F2-4CA3-A650-5AC595C19DC0}">
      <text>
        <r>
          <rPr>
            <sz val="10"/>
            <color indexed="81"/>
            <rFont val="Tahoma"/>
            <family val="2"/>
          </rPr>
          <t>Compte chèque, compte épargnes, argent comptant, carte prépayée, etc.</t>
        </r>
      </text>
    </comment>
    <comment ref="H12" authorId="0" shapeId="0" xr:uid="{7C449208-2DAA-4753-BFFC-9FFF02B666C6}">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3D044DBB-B2A5-4FA3-AFAA-F32AE65AA087}">
      <text>
        <r>
          <rPr>
            <sz val="10"/>
            <color indexed="81"/>
            <rFont val="Tahoma"/>
            <family val="2"/>
          </rPr>
          <t>Nommer dans cette colonne les revenus ou dépenses du mois.</t>
        </r>
      </text>
    </comment>
    <comment ref="C20" authorId="0" shapeId="0" xr:uid="{5A21B7DD-12A8-4D13-A0CA-5CDC5D2C5225}">
      <text>
        <r>
          <rPr>
            <sz val="10"/>
            <color indexed="81"/>
            <rFont val="Tahoma"/>
            <family val="2"/>
          </rPr>
          <t>Argent disponible pour la période</t>
        </r>
      </text>
    </comment>
    <comment ref="C45" authorId="0" shapeId="0" xr:uid="{443DD53F-4F67-4821-8A34-4EA54EA3FCC0}">
      <text>
        <r>
          <rPr>
            <sz val="10"/>
            <color indexed="81"/>
            <rFont val="Tahoma"/>
            <family val="2"/>
          </rPr>
          <t>Argent disponible après le paiement des obligations et des dettes</t>
        </r>
      </text>
    </comment>
    <comment ref="C67" authorId="0" shapeId="0" xr:uid="{8E2EFF84-286B-47DC-BD44-4C970C9C58A0}">
      <text>
        <r>
          <rPr>
            <sz val="10"/>
            <color indexed="81"/>
            <rFont val="Tahoma"/>
            <family val="2"/>
          </rPr>
          <t>Argent restant à la fin de la période 
après le paiement de toutes les dépenses</t>
        </r>
      </text>
    </comment>
    <comment ref="T67" authorId="0" shapeId="0" xr:uid="{8E1FBF83-9D8C-4F82-A8CA-91B264A185C9}">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C4A3CA26-17E1-46DA-B474-43E9F5C7F6C9}">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95B557B9-E6A1-4B8C-899F-64C96035E8A0}">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4D9D9717-B113-44A9-9AD4-1D8A25A414F1}">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0E74F952-708C-4145-A116-DC383FA348B6}">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436B4BC1-71CA-439F-BCD4-24F6A50A51AD}">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5CF5FD73-A494-4A6E-A589-AA6A87F7C9A4}">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D67FFBE8-751C-4E25-A190-6729CF20821A}">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C5564035-A8B8-4FA2-AADB-3FE915588314}">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09FC442B-C601-4EA8-8A7E-E012ED241465}">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018E6C32-1D26-4F73-A70C-CA30D88F5298}">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E63B1F23-8779-40CD-8CA4-28CABBED9A17}">
      <text>
        <r>
          <rPr>
            <sz val="10"/>
            <color indexed="81"/>
            <rFont val="Tahoma"/>
            <family val="2"/>
          </rPr>
          <t>Choisir la période selon les entrées d'argent. 
La période doit débuter à la date où l'argent est reçu.</t>
        </r>
      </text>
    </comment>
    <comment ref="E9" authorId="0" shapeId="0" xr:uid="{4CB85747-FA7C-4272-985B-698B7F6847F8}">
      <text>
        <r>
          <rPr>
            <sz val="10"/>
            <color indexed="81"/>
            <rFont val="Tahoma"/>
            <family val="2"/>
          </rPr>
          <t>La période doit se terminer la journée avant la prochaine entrée d'argent.</t>
        </r>
      </text>
    </comment>
    <comment ref="D11" authorId="0" shapeId="0" xr:uid="{7FE4B1B3-4164-4098-88BB-1B76B657BB86}">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AE1D6267-512B-4069-9DD2-90EC943CCCF8}">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DCECF5B5-32C0-4FC1-9C5B-0C948C4D5E2C}">
      <text>
        <r>
          <rPr>
            <sz val="10"/>
            <color indexed="81"/>
            <rFont val="Tahoma"/>
            <family val="2"/>
          </rPr>
          <t xml:space="preserve">Pour voir les soldes des comptes, choisir le numéro du compte de chacune des entrées et sorties d'argent. </t>
        </r>
      </text>
    </comment>
    <comment ref="C12" authorId="0" shapeId="0" xr:uid="{1743F8CC-946A-4206-BC57-7AF3C1F51E5D}">
      <text>
        <r>
          <rPr>
            <sz val="10"/>
            <color indexed="81"/>
            <rFont val="Tahoma"/>
            <family val="2"/>
          </rPr>
          <t>Compte chèque, compte épargnes, argent comptant, carte prépayée, etc.</t>
        </r>
      </text>
    </comment>
    <comment ref="H12" authorId="0" shapeId="0" xr:uid="{8E21B15D-B370-4CE1-B7FB-F33E76F94B84}">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A47E6077-8D9E-41E8-AE48-85CE71E9B7B2}">
      <text>
        <r>
          <rPr>
            <sz val="10"/>
            <color indexed="81"/>
            <rFont val="Tahoma"/>
            <family val="2"/>
          </rPr>
          <t>Nommer dans cette colonne les revenus ou dépenses du mois.</t>
        </r>
      </text>
    </comment>
    <comment ref="C20" authorId="0" shapeId="0" xr:uid="{F033C832-048D-4C27-9B99-4EBA20861F9F}">
      <text>
        <r>
          <rPr>
            <sz val="10"/>
            <color indexed="81"/>
            <rFont val="Tahoma"/>
            <family val="2"/>
          </rPr>
          <t>Argent disponible pour la période</t>
        </r>
      </text>
    </comment>
    <comment ref="C45" authorId="0" shapeId="0" xr:uid="{6A43AADF-4986-4897-9FBB-1E523C400572}">
      <text>
        <r>
          <rPr>
            <sz val="10"/>
            <color indexed="81"/>
            <rFont val="Tahoma"/>
            <family val="2"/>
          </rPr>
          <t>Argent disponible après le paiement des obligations et des dettes</t>
        </r>
      </text>
    </comment>
    <comment ref="C67" authorId="0" shapeId="0" xr:uid="{FF9C223D-7D6C-4B92-85DD-5E6CC2C6E31E}">
      <text>
        <r>
          <rPr>
            <sz val="10"/>
            <color indexed="81"/>
            <rFont val="Tahoma"/>
            <family val="2"/>
          </rPr>
          <t>Argent restant à la fin de la période 
après le paiement de toutes les dépenses</t>
        </r>
      </text>
    </comment>
    <comment ref="T67" authorId="0" shapeId="0" xr:uid="{5FCFB676-68F0-4010-A9A2-B124FDB70E09}">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855B2171-EF97-49C4-AA43-D2314BC3A343}">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AE54CB72-6CF3-4FF8-8B1A-E28AB2BA2E93}">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34CF1A7E-28AB-4767-8B2D-56F6233D406C}">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00E24AE8-51E0-4904-9938-CA41D8FE1F6C}">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8DC211BB-BCEA-4576-82DF-22EC5F558B4F}">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94AFB3BE-0AD6-49C4-BD62-834CF524D2F3}">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586272CC-9505-4AC3-A11A-FD1CC382A336}">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F3D06972-D605-4998-B480-94BCDEA4E163}">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3001785A-AF4C-4E9A-AEDC-C9A672A216DC}">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6AD8FDE3-4633-445D-8B5B-00089D9E39B8}">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6EC29FDD-5617-45D5-A2C2-DBA1DE006043}">
      <text>
        <r>
          <rPr>
            <sz val="10"/>
            <color indexed="81"/>
            <rFont val="Tahoma"/>
            <family val="2"/>
          </rPr>
          <t>Choisir la période selon les entrées d'argent. 
La période doit débuter à la date où l'argent est reçu.</t>
        </r>
      </text>
    </comment>
    <comment ref="E9" authorId="0" shapeId="0" xr:uid="{870F51AE-3E30-4A3A-BA80-C93CE388F6EA}">
      <text>
        <r>
          <rPr>
            <sz val="10"/>
            <color indexed="81"/>
            <rFont val="Tahoma"/>
            <family val="2"/>
          </rPr>
          <t>La période doit se terminer la journée avant la prochaine entrée d'argent.</t>
        </r>
      </text>
    </comment>
    <comment ref="D11" authorId="0" shapeId="0" xr:uid="{8E19AAA1-F172-4286-8130-B8247E5A7700}">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DF00E3A0-FCC5-4CE1-A3CF-355473555E7D}">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FB2A033C-44E3-41A3-B484-9DAAA0E830D8}">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45DA66C0-9BE2-420D-8C9F-1F4F3773E80B}">
      <text>
        <r>
          <rPr>
            <sz val="10"/>
            <color indexed="81"/>
            <rFont val="Tahoma"/>
            <family val="2"/>
          </rPr>
          <t>Compte chèque, compte épargnes, argent comptant, carte prépayée, etc.</t>
        </r>
      </text>
    </comment>
    <comment ref="H12" authorId="0" shapeId="0" xr:uid="{C5EB4AC1-E55E-4720-BDF4-A739CA86456A}">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4236F35B-8E92-4A59-9320-1B2436DA2FBE}">
      <text>
        <r>
          <rPr>
            <sz val="10"/>
            <color indexed="81"/>
            <rFont val="Tahoma"/>
            <family val="2"/>
          </rPr>
          <t>Nommer dans cette colonne les revenus ou dépenses du mois.</t>
        </r>
      </text>
    </comment>
    <comment ref="C20" authorId="0" shapeId="0" xr:uid="{6BC959A9-FEE5-40A6-A910-B66A7D61524B}">
      <text>
        <r>
          <rPr>
            <sz val="10"/>
            <color indexed="81"/>
            <rFont val="Tahoma"/>
            <family val="2"/>
          </rPr>
          <t>Argent disponible pour la période</t>
        </r>
      </text>
    </comment>
    <comment ref="C45" authorId="0" shapeId="0" xr:uid="{72B9B5D3-9ED9-4243-B1EC-6EEEEE76431B}">
      <text>
        <r>
          <rPr>
            <sz val="10"/>
            <color indexed="81"/>
            <rFont val="Tahoma"/>
            <family val="2"/>
          </rPr>
          <t>Argent disponible après le paiement des obligations et des dettes</t>
        </r>
      </text>
    </comment>
    <comment ref="C67" authorId="0" shapeId="0" xr:uid="{C16E6509-349C-49B6-8D9F-E4F7051CDE96}">
      <text>
        <r>
          <rPr>
            <sz val="10"/>
            <color indexed="81"/>
            <rFont val="Tahoma"/>
            <family val="2"/>
          </rPr>
          <t>Argent restant à la fin de la période 
après le paiement de toutes les dépenses</t>
        </r>
      </text>
    </comment>
    <comment ref="T67" authorId="0" shapeId="0" xr:uid="{5699CC0F-2390-4A9D-B527-37A04F80CCC8}">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F8239687-E3FC-43B9-A094-C8605B21776C}">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0B3FFC8D-6A4C-4CF1-842E-BBC775B61FCD}">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3D05D901-4F9A-4C66-8EC7-6E11DDEED9ED}">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15B49052-1E9E-4E76-83E9-BD1964E7BE25}">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EC3BC814-6155-4F79-9776-4FB1E74A9F23}">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68E0EFE1-B41A-4470-B02E-FC3212A6F612}">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B127E0DF-BF25-49B5-AAA3-589D550946B9}">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01328D3C-DA95-46F0-AC8E-3B6ADDF675E3}">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3DB894F4-4060-4230-AB84-0DBAA25A46CC}">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740B3BD2-E624-4EB8-847B-A92CB358EB34}">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A4263A87-1D09-407C-903A-EAF8B4AAB7B5}">
      <text>
        <r>
          <rPr>
            <sz val="10"/>
            <color indexed="81"/>
            <rFont val="Tahoma"/>
            <family val="2"/>
          </rPr>
          <t>Choisir la période selon les entrées d'argent. 
La période doit débuter à la date où l'argent est reçu.</t>
        </r>
      </text>
    </comment>
    <comment ref="E9" authorId="0" shapeId="0" xr:uid="{AFC50D37-9F77-471A-A764-24870679B799}">
      <text>
        <r>
          <rPr>
            <sz val="10"/>
            <color indexed="81"/>
            <rFont val="Tahoma"/>
            <family val="2"/>
          </rPr>
          <t>La période doit se terminer la journée avant la prochaine entrée d'argent.</t>
        </r>
      </text>
    </comment>
    <comment ref="D11" authorId="0" shapeId="0" xr:uid="{A5D616C6-44B4-4281-AD48-8D0EEA48A1A2}">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91F7B693-F8E0-43E1-ABB6-8CF32D66D2C8}">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2D71B793-D151-4514-A837-1BA45FB6EBBB}">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41258242-86ED-42E5-A7D2-971834890BC0}">
      <text>
        <r>
          <rPr>
            <sz val="10"/>
            <color indexed="81"/>
            <rFont val="Tahoma"/>
            <family val="2"/>
          </rPr>
          <t>Compte chèque, compte épargnes, argent comptant, carte prépayée, etc.</t>
        </r>
      </text>
    </comment>
    <comment ref="H12" authorId="0" shapeId="0" xr:uid="{86EB3B3F-D840-4A61-BC9B-35B9DC99E65F}">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62621098-1C16-40D2-878C-9EED3CFE2A88}">
      <text>
        <r>
          <rPr>
            <sz val="10"/>
            <color indexed="81"/>
            <rFont val="Tahoma"/>
            <family val="2"/>
          </rPr>
          <t>Nommer dans cette colonne les revenus ou dépenses du mois.</t>
        </r>
      </text>
    </comment>
    <comment ref="C20" authorId="0" shapeId="0" xr:uid="{3B29FB4F-7F08-41D7-95B5-B956E20446B1}">
      <text>
        <r>
          <rPr>
            <sz val="10"/>
            <color indexed="81"/>
            <rFont val="Tahoma"/>
            <family val="2"/>
          </rPr>
          <t>Argent disponible pour la période</t>
        </r>
      </text>
    </comment>
    <comment ref="C45" authorId="0" shapeId="0" xr:uid="{27EEF8EB-3584-4B8E-BB38-E83BE9373741}">
      <text>
        <r>
          <rPr>
            <sz val="10"/>
            <color indexed="81"/>
            <rFont val="Tahoma"/>
            <family val="2"/>
          </rPr>
          <t>Argent disponible après le paiement des obligations et des dettes</t>
        </r>
      </text>
    </comment>
    <comment ref="C67" authorId="0" shapeId="0" xr:uid="{95D5FD89-9EB1-424E-A4B3-EA127F80CE25}">
      <text>
        <r>
          <rPr>
            <sz val="10"/>
            <color indexed="81"/>
            <rFont val="Tahoma"/>
            <family val="2"/>
          </rPr>
          <t>Argent restant à la fin de la période 
après le paiement de toutes les dépenses</t>
        </r>
      </text>
    </comment>
    <comment ref="T67" authorId="0" shapeId="0" xr:uid="{8F36A66D-5D01-422D-939B-33F340C25127}">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076C146B-15C3-4C7C-AED0-37B2657B8DDE}">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E37304EF-1D75-4945-B357-A0EBAF87F644}">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D30C0671-AC8F-4892-8B30-9EAC3354D2D3}">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BB304912-3478-4A00-9882-A68F9F845F8F}">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4C084597-DED1-4BB7-BB5D-5C7F906AC660}">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55316B16-0313-47F5-B80F-7186BD189E02}">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FF27E1E4-E02A-4570-BDDE-1429A1F2FC59}">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4518B6CE-032F-4D2E-BCE5-D3F15A8BC196}">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D43EF097-6A56-42E4-80D6-4DCE1DFD32CF}">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7B015EBE-3ED3-4FBA-9232-EDFA7CDD9A37}">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516A3EB9-2B87-4A27-BD2F-422A45780D46}">
      <text>
        <r>
          <rPr>
            <sz val="10"/>
            <color indexed="81"/>
            <rFont val="Tahoma"/>
            <family val="2"/>
          </rPr>
          <t>Choisir la période selon les entrées d'argent. 
La période doit débuter à la date où l'argent est reçu.</t>
        </r>
      </text>
    </comment>
    <comment ref="E9" authorId="0" shapeId="0" xr:uid="{E9511261-81C0-4EB3-BD16-6F432AA74E97}">
      <text>
        <r>
          <rPr>
            <sz val="10"/>
            <color indexed="81"/>
            <rFont val="Tahoma"/>
            <family val="2"/>
          </rPr>
          <t>La période doit se terminer la journée avant la prochaine entrée d'argent.</t>
        </r>
      </text>
    </comment>
    <comment ref="D11" authorId="0" shapeId="0" xr:uid="{A402EF86-6F01-4297-B1AD-816C535B66B3}">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BFF3F29C-02C9-4931-A691-158728E19B9A}">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76DD53E3-75C7-4D91-8766-1CA5442B68D5}">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4D26C1B1-7BF2-44CD-8798-901CA36F2AE0}">
      <text>
        <r>
          <rPr>
            <sz val="10"/>
            <color indexed="81"/>
            <rFont val="Tahoma"/>
            <family val="2"/>
          </rPr>
          <t>Compte chèque, compte épargnes, argent comptant, carte prépayée, etc.</t>
        </r>
      </text>
    </comment>
    <comment ref="H12" authorId="0" shapeId="0" xr:uid="{2362E83C-2141-4807-8A42-8197C2235A5E}">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7F53145F-779F-46A1-AE38-222EE2E127E6}">
      <text>
        <r>
          <rPr>
            <sz val="10"/>
            <color indexed="81"/>
            <rFont val="Tahoma"/>
            <family val="2"/>
          </rPr>
          <t>Nommer dans cette colonne les revenus ou dépenses du mois.</t>
        </r>
      </text>
    </comment>
    <comment ref="C20" authorId="0" shapeId="0" xr:uid="{0E4B5C96-6083-453B-AAD6-19BE386CB6EC}">
      <text>
        <r>
          <rPr>
            <sz val="10"/>
            <color indexed="81"/>
            <rFont val="Tahoma"/>
            <family val="2"/>
          </rPr>
          <t>Argent disponible pour la période</t>
        </r>
      </text>
    </comment>
    <comment ref="C45" authorId="0" shapeId="0" xr:uid="{7DD63A8F-7DC4-4CEF-8B2C-0FA2A4A0D158}">
      <text>
        <r>
          <rPr>
            <sz val="10"/>
            <color indexed="81"/>
            <rFont val="Tahoma"/>
            <family val="2"/>
          </rPr>
          <t>Argent disponible après le paiement des obligations et des dettes</t>
        </r>
      </text>
    </comment>
    <comment ref="C67" authorId="0" shapeId="0" xr:uid="{F74975FC-7483-46D3-A2F2-A8AB391EE0DE}">
      <text>
        <r>
          <rPr>
            <sz val="10"/>
            <color indexed="81"/>
            <rFont val="Tahoma"/>
            <family val="2"/>
          </rPr>
          <t>Argent restant à la fin de la période 
après le paiement de toutes les dépenses</t>
        </r>
      </text>
    </comment>
    <comment ref="T67" authorId="0" shapeId="0" xr:uid="{A1EA1815-5A6C-4822-8D00-1E2201CF592F}">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3089B69F-E802-48BF-9044-DEFA0B43F68B}">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0C7DE84E-BD0F-4BB6-B6E7-FE3425CFFB4A}">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DD7C1EEE-EA07-4904-BDB4-448503897CDB}">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918EFE65-0FDE-493E-A2DA-34B1BC9DE5DD}">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45D4FE1D-3BBE-4789-82D2-D1F14341DA13}">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83B011F4-1076-4B26-AAE9-8D7D119BC4B2}">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6E711BEA-52EC-44AD-AE1A-9860F2682BE1}">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3B484FEC-3F25-4C6B-B1ED-DC3992DB5056}">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527F320D-7930-4540-B3FE-1273569ECF91}">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69AE944A-5E12-4708-875E-8D3D16632095}">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A2087896-733F-4DB7-A182-F9CD80541242}">
      <text>
        <r>
          <rPr>
            <sz val="10"/>
            <color indexed="81"/>
            <rFont val="Tahoma"/>
            <family val="2"/>
          </rPr>
          <t>Choisir la période selon les entrées d'argent. 
La période doit débuter à la date où l'argent est reçu.</t>
        </r>
      </text>
    </comment>
    <comment ref="E9" authorId="0" shapeId="0" xr:uid="{199D6CFF-B544-4644-B402-9309ABE5324D}">
      <text>
        <r>
          <rPr>
            <sz val="10"/>
            <color indexed="81"/>
            <rFont val="Tahoma"/>
            <family val="2"/>
          </rPr>
          <t>La période doit se terminer la journée avant la prochaine entrée d'argent.</t>
        </r>
      </text>
    </comment>
    <comment ref="D11" authorId="0" shapeId="0" xr:uid="{2B473176-1E2D-408E-8C5B-DC815DFFC8AA}">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B785E210-98B3-43CA-9DA5-8FAC75CD6A65}">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5E7FA470-4A0E-4808-8EA3-D96705EBA7B0}">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1F995A7D-FDD7-41FD-9261-E2FE5BD41234}">
      <text>
        <r>
          <rPr>
            <sz val="10"/>
            <color indexed="81"/>
            <rFont val="Tahoma"/>
            <family val="2"/>
          </rPr>
          <t>Compte chèque, compte épargnes, argent comptant, carte prépayée, etc.</t>
        </r>
      </text>
    </comment>
    <comment ref="H12" authorId="0" shapeId="0" xr:uid="{5D93E098-0BA8-4A0F-8106-EB5F59635C2E}">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7CB33AD1-DBE8-418B-A971-B9E5D8DF32F0}">
      <text>
        <r>
          <rPr>
            <sz val="10"/>
            <color indexed="81"/>
            <rFont val="Tahoma"/>
            <family val="2"/>
          </rPr>
          <t>Nommer dans cette colonne les revenus ou dépenses du mois.</t>
        </r>
      </text>
    </comment>
    <comment ref="C20" authorId="0" shapeId="0" xr:uid="{BDC390BE-6E3F-4F08-9CC2-6A9DD2D1DC66}">
      <text>
        <r>
          <rPr>
            <sz val="10"/>
            <color indexed="81"/>
            <rFont val="Tahoma"/>
            <family val="2"/>
          </rPr>
          <t>Argent disponible pour la période</t>
        </r>
      </text>
    </comment>
    <comment ref="C45" authorId="0" shapeId="0" xr:uid="{7A7605BE-4CFA-438B-A532-A16107E33A71}">
      <text>
        <r>
          <rPr>
            <sz val="10"/>
            <color indexed="81"/>
            <rFont val="Tahoma"/>
            <family val="2"/>
          </rPr>
          <t>Argent disponible après le paiement des obligations et des dettes</t>
        </r>
      </text>
    </comment>
    <comment ref="C67" authorId="0" shapeId="0" xr:uid="{A2D94A72-C996-410A-9C82-67DBEB0711C4}">
      <text>
        <r>
          <rPr>
            <sz val="10"/>
            <color indexed="81"/>
            <rFont val="Tahoma"/>
            <family val="2"/>
          </rPr>
          <t>Argent restant à la fin de la période 
après le paiement de toutes les dépenses</t>
        </r>
      </text>
    </comment>
    <comment ref="T67" authorId="0" shapeId="0" xr:uid="{15093C21-AEC4-4A86-822F-39F96612F94D}">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C7A69152-FFA5-4811-BF80-B087CBF6718C}">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57D1CC82-0573-4B1A-9CF7-A8EA9A7D22C9}">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AA7F4F7F-F936-4219-A6F6-D9AA0970E9BC}">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06A31085-99EC-4811-9EB8-9E0D89D379CC}">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47CD1580-F0EB-41D4-80BC-68B22CDF27F7}">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FC8D0996-8518-4FD7-8FFB-38D43F858573}">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F7ED8B00-17EA-46DF-A4BA-92E1BE757A88}">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14BC6EC3-20BC-454D-A84C-9FDAC2EDA6D1}">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42D9AD7A-3B74-4E3A-AD16-10EA142DB0EB}">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1C215EB1-8F39-4E9E-A1F0-93BBCAD43371}">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2EB8ED59-353B-4E61-8F0B-3E60BCD428C8}">
      <text>
        <r>
          <rPr>
            <sz val="10"/>
            <color indexed="81"/>
            <rFont val="Tahoma"/>
            <family val="2"/>
          </rPr>
          <t>Choisir la période selon les entrées d'argent. 
La période doit débuter à la date où l'argent est reçu.</t>
        </r>
      </text>
    </comment>
    <comment ref="E9" authorId="0" shapeId="0" xr:uid="{6D1AA408-51A7-4959-97F6-7B7578631F78}">
      <text>
        <r>
          <rPr>
            <sz val="10"/>
            <color indexed="81"/>
            <rFont val="Tahoma"/>
            <family val="2"/>
          </rPr>
          <t>La période doit se terminer la journée avant la prochaine entrée d'argent.</t>
        </r>
      </text>
    </comment>
    <comment ref="D11" authorId="0" shapeId="0" xr:uid="{6D15CD6A-282C-494D-95E5-5830A225BB72}">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1AF34A5B-9E69-4741-AF08-8768B069AA17}">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F560DFFF-0F9F-4F94-BF53-2540BB5E00FC}">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F4343698-DC1D-4B32-A18B-4D19FC40D6CC}">
      <text>
        <r>
          <rPr>
            <sz val="10"/>
            <color indexed="81"/>
            <rFont val="Tahoma"/>
            <family val="2"/>
          </rPr>
          <t>Compte chèque, compte épargnes, argent comptant, carte prépayée, etc.</t>
        </r>
      </text>
    </comment>
    <comment ref="H12" authorId="0" shapeId="0" xr:uid="{AC5E3C54-892D-4D9B-B00E-A67D233B0555}">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4A5DCA2A-F4EC-43AC-B32E-73D7A3A7D135}">
      <text>
        <r>
          <rPr>
            <sz val="10"/>
            <color indexed="81"/>
            <rFont val="Tahoma"/>
            <family val="2"/>
          </rPr>
          <t>Nommer dans cette colonne les revenus ou dépenses du mois.</t>
        </r>
      </text>
    </comment>
    <comment ref="C20" authorId="0" shapeId="0" xr:uid="{7FC6B639-36CC-446F-B600-71801B05BE19}">
      <text>
        <r>
          <rPr>
            <sz val="10"/>
            <color indexed="81"/>
            <rFont val="Tahoma"/>
            <family val="2"/>
          </rPr>
          <t>Argent disponible pour la période</t>
        </r>
      </text>
    </comment>
    <comment ref="C45" authorId="0" shapeId="0" xr:uid="{658E9594-6456-4590-9A06-6EF330ECE9F6}">
      <text>
        <r>
          <rPr>
            <sz val="10"/>
            <color indexed="81"/>
            <rFont val="Tahoma"/>
            <family val="2"/>
          </rPr>
          <t>Argent disponible après le paiement des obligations et des dettes</t>
        </r>
      </text>
    </comment>
    <comment ref="C67" authorId="0" shapeId="0" xr:uid="{3D071EFB-21F0-4BD5-A47B-E778EC84FFCC}">
      <text>
        <r>
          <rPr>
            <sz val="10"/>
            <color indexed="81"/>
            <rFont val="Tahoma"/>
            <family val="2"/>
          </rPr>
          <t>Argent restant à la fin de la période 
après le paiement de toutes les dépenses</t>
        </r>
      </text>
    </comment>
    <comment ref="T67" authorId="0" shapeId="0" xr:uid="{BED08E59-64DC-4E00-A6A8-DF387DC648DE}">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413827D8-8555-4C67-85A5-207E09BE7BAC}">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3B608521-22E0-4641-889D-A3816A6319EC}">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76060492-E448-45CD-A45E-63D7E7279AB1}">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C684C3C3-D3DF-46A8-936E-5E16401D010F}">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87E50EF3-A5C0-4E27-A055-F04122E31A2C}">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CAA4E0A2-EFDA-45B7-B764-227A9E90B6EC}">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91FD5A35-23A9-4EE9-BAD9-12BBAC9AC02A}">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A79ECC0B-69A6-4AF6-9D6A-42FD068EE5A4}">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C1136963-0F33-4EA1-9F2E-F797E8848730}">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3A35F7EE-3211-4B7B-9195-727888EB7BBC}">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C07F8D65-0483-4B6B-BF84-4743A3F98F27}">
      <text>
        <r>
          <rPr>
            <sz val="10"/>
            <color indexed="81"/>
            <rFont val="Tahoma"/>
            <family val="2"/>
          </rPr>
          <t>Choisir la période selon les entrées d'argent. 
La période doit débuter à la date où l'argent est reçu.</t>
        </r>
      </text>
    </comment>
    <comment ref="E9" authorId="0" shapeId="0" xr:uid="{F3214F9F-4FDE-443E-9473-6F1AB440DF09}">
      <text>
        <r>
          <rPr>
            <sz val="10"/>
            <color indexed="81"/>
            <rFont val="Tahoma"/>
            <family val="2"/>
          </rPr>
          <t>La période doit se terminer la journée avant la prochaine entrée d'argent.</t>
        </r>
      </text>
    </comment>
    <comment ref="D11" authorId="0" shapeId="0" xr:uid="{7E8F39DA-B598-4E34-BDB3-FDD7E00B29AF}">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FF9911D6-DECE-49B9-97F8-1933865AAC4D}">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03769454-997F-4078-B525-7F2DBCD13286}">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90C4AD9D-C324-4A6F-ABF0-1ED55F83291D}">
      <text>
        <r>
          <rPr>
            <sz val="10"/>
            <color indexed="81"/>
            <rFont val="Tahoma"/>
            <family val="2"/>
          </rPr>
          <t>Compte chèque, compte épargnes, argent comptant, carte prépayée, etc.</t>
        </r>
      </text>
    </comment>
    <comment ref="H12" authorId="0" shapeId="0" xr:uid="{20D18004-5ACA-438A-BA13-DF7D774491C3}">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73DE7E85-36C0-4A99-B96F-682D60B4F5E9}">
      <text>
        <r>
          <rPr>
            <sz val="10"/>
            <color indexed="81"/>
            <rFont val="Tahoma"/>
            <family val="2"/>
          </rPr>
          <t>Nommer dans cette colonne les revenus ou dépenses du mois.</t>
        </r>
      </text>
    </comment>
    <comment ref="C20" authorId="0" shapeId="0" xr:uid="{4536CC01-868F-4685-A795-A1FA69DB4116}">
      <text>
        <r>
          <rPr>
            <sz val="10"/>
            <color indexed="81"/>
            <rFont val="Tahoma"/>
            <family val="2"/>
          </rPr>
          <t>Argent disponible pour la période</t>
        </r>
      </text>
    </comment>
    <comment ref="C45" authorId="0" shapeId="0" xr:uid="{AB92A01E-7C87-4E58-8C0B-0E040D318168}">
      <text>
        <r>
          <rPr>
            <sz val="10"/>
            <color indexed="81"/>
            <rFont val="Tahoma"/>
            <family val="2"/>
          </rPr>
          <t>Argent disponible après le paiement des obligations et des dettes</t>
        </r>
      </text>
    </comment>
    <comment ref="C67" authorId="0" shapeId="0" xr:uid="{EFE345DB-9447-4645-AB3B-02EDC7AE2716}">
      <text>
        <r>
          <rPr>
            <sz val="10"/>
            <color indexed="81"/>
            <rFont val="Tahoma"/>
            <family val="2"/>
          </rPr>
          <t>Argent restant à la fin de la période 
après le paiement de toutes les dépenses</t>
        </r>
      </text>
    </comment>
    <comment ref="T67" authorId="0" shapeId="0" xr:uid="{69301364-2C9A-4721-84FD-D551FD9FA3D5}">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C6F63013-F8FA-48DF-AA74-6282F0F14F10}">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C03333E9-D197-4412-8EA9-F05B8BD37CD3}">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76E54198-789C-47CF-A0BF-68D077CFAD55}">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89AEC7CA-9B6E-4072-9165-794C04083FA3}">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5BFA30C0-DFB6-4F65-B7CD-F4514B9C0300}">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553F05C6-A85A-413F-818F-6DD1EE58D2A9}">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53304FDA-1A05-4A34-9D3E-2E056E45FE0F}">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33BE835C-E843-48F4-AB01-B49A0B966EA9}">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5BC59B38-F801-499A-8432-34F47F3D3EB4}">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47EBE2F4-A942-4A6E-9399-9298BC857086}">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mjouimet@aceflanaudiere.ca</author>
    <author>Utilisateur</author>
  </authors>
  <commentList>
    <comment ref="E8" authorId="0" shapeId="0" xr:uid="{44D9B589-55BC-4C06-9612-295161746416}">
      <text>
        <r>
          <rPr>
            <sz val="10"/>
            <color theme="1"/>
            <rFont val="Tahoma"/>
            <family val="2"/>
          </rPr>
          <t>Choisir l'option qui convient.</t>
        </r>
      </text>
    </comment>
    <comment ref="B25" authorId="1" shapeId="0" xr:uid="{D721513A-23C8-4438-835B-2711590F10E5}">
      <text>
        <r>
          <rPr>
            <sz val="10"/>
            <color indexed="81"/>
            <rFont val="Tahoma"/>
            <family val="2"/>
          </rPr>
          <t>Inscrire la valeur marchande (valeur de vente).</t>
        </r>
        <r>
          <rPr>
            <sz val="9"/>
            <color indexed="81"/>
            <rFont val="Tahoma"/>
            <family val="2"/>
          </rPr>
          <t xml:space="preserve">
</t>
        </r>
      </text>
    </comment>
    <comment ref="B32" authorId="1" shapeId="0" xr:uid="{51E9B586-200F-4E89-9880-2A656B0CEB5C}">
      <text>
        <r>
          <rPr>
            <sz val="10"/>
            <color indexed="81"/>
            <rFont val="Tahoma"/>
            <family val="2"/>
          </rPr>
          <t>Inscrire la valeur marchande (valeur de vente).</t>
        </r>
        <r>
          <rPr>
            <sz val="9"/>
            <color indexed="81"/>
            <rFont val="Tahoma"/>
            <family val="2"/>
          </rPr>
          <t xml:space="preserve">
</t>
        </r>
      </text>
    </comment>
    <comment ref="B38" authorId="1" shapeId="0" xr:uid="{DCA24CB5-0493-4611-BDE6-FA80A75C6786}">
      <text>
        <r>
          <rPr>
            <sz val="10"/>
            <color indexed="81"/>
            <rFont val="Tahoma"/>
            <family val="2"/>
          </rPr>
          <t>Inscrire la valeur marchande (valeur de vente).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Utilisateur</author>
    <author>mjouimet@aceflanaudiere.ca</author>
    <author>Grégoire Tremblay</author>
  </authors>
  <commentList>
    <comment ref="A9" authorId="0" shapeId="0" xr:uid="{CAA6C0E1-E8F0-4D9F-95CF-6C629EBA3A59}">
      <text>
        <r>
          <rPr>
            <sz val="10"/>
            <color indexed="81"/>
            <rFont val="Tahoma"/>
            <family val="2"/>
          </rPr>
          <t>Choisir le créancier.</t>
        </r>
      </text>
    </comment>
    <comment ref="H9" authorId="1" shapeId="0" xr:uid="{6CFCDD03-8E8D-4ECE-8F84-55D824F2940B}">
      <text>
        <r>
          <rPr>
            <sz val="10"/>
            <color theme="1"/>
            <rFont val="Tahoma"/>
            <family val="2"/>
          </rPr>
          <t>Choisir l'option qui convient.</t>
        </r>
      </text>
    </comment>
    <comment ref="L9" authorId="1" shapeId="0" xr:uid="{55746F92-D9C5-4120-8E15-274F6977E4A3}">
      <text>
        <r>
          <rPr>
            <sz val="10"/>
            <color theme="1"/>
            <rFont val="Tahoma"/>
            <family val="2"/>
          </rPr>
          <t>Mettre un X si la dette est endossée.</t>
        </r>
      </text>
    </comment>
    <comment ref="M9" authorId="1" shapeId="0" xr:uid="{B01D7A10-8322-46F1-97FC-9DB926D74D01}">
      <text>
        <r>
          <rPr>
            <sz val="10"/>
            <color theme="1"/>
            <rFont val="Tahoma"/>
            <family val="2"/>
          </rPr>
          <t>Choisir le type de dette.</t>
        </r>
      </text>
    </comment>
    <comment ref="A33" authorId="1" shapeId="0" xr:uid="{FBC2862D-D8A4-4982-A58B-2164874912B1}">
      <text>
        <r>
          <rPr>
            <sz val="10"/>
            <color theme="1"/>
            <rFont val="Tahoma"/>
            <family val="2"/>
          </rPr>
          <t>Choisir le créancier.</t>
        </r>
      </text>
    </comment>
    <comment ref="H33" authorId="1" shapeId="0" xr:uid="{42BB0480-1E9D-4FE3-B3C9-E519067087EE}">
      <text>
        <r>
          <rPr>
            <sz val="10"/>
            <color theme="1"/>
            <rFont val="Tahoma"/>
            <family val="2"/>
          </rPr>
          <t>Choisir l'option qui convient.</t>
        </r>
      </text>
    </comment>
    <comment ref="L33" authorId="2" shapeId="0" xr:uid="{5D30C568-4C4B-4B33-8101-B9EDA102A3E2}">
      <text>
        <r>
          <rPr>
            <sz val="10"/>
            <color theme="1"/>
            <rFont val="Tahoma"/>
            <family val="2"/>
          </rPr>
          <t>Mettre un X si la dette est endossée.</t>
        </r>
      </text>
    </comment>
    <comment ref="M33" authorId="1" shapeId="0" xr:uid="{4CC34723-7EE2-44E8-BB3B-2DC999689120}">
      <text>
        <r>
          <rPr>
            <sz val="10"/>
            <color theme="1"/>
            <rFont val="Tahoma"/>
            <family val="2"/>
          </rPr>
          <t>Choisir le type de dette.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mjouimet@aceflanaudiere.ca</author>
    <author>srondeau@aceflanaudiere.ca</author>
    <author>Utilisateur</author>
  </authors>
  <commentList>
    <comment ref="D9" authorId="0" shapeId="0" xr:uid="{08095728-4422-4E5A-86BE-50B3A44EBCB9}">
      <text>
        <r>
          <rPr>
            <sz val="10"/>
            <color theme="1"/>
            <rFont val="Tahoma"/>
            <family val="2"/>
          </rPr>
          <t>Choisir l'option qui convient.</t>
        </r>
      </text>
    </comment>
    <comment ref="G11" authorId="1" shapeId="0" xr:uid="{D63B45F0-6502-4EAA-A89C-B2008CE7F068}">
      <text>
        <r>
          <rPr>
            <sz val="9"/>
            <color theme="1"/>
            <rFont val="Tahoma"/>
            <family val="2"/>
          </rPr>
          <t>Paie ou revenu net de travail autonome</t>
        </r>
      </text>
    </comment>
    <comment ref="I11" authorId="1" shapeId="0" xr:uid="{04C55781-C620-4069-8A37-2CD13F298A28}">
      <text>
        <r>
          <rPr>
            <sz val="9"/>
            <color theme="1"/>
            <rFont val="Tahoma"/>
            <family val="2"/>
          </rPr>
          <t>Aide sociale, assurance emploi, 
revenus de retraite, invalidité, indemnité</t>
        </r>
      </text>
    </comment>
    <comment ref="K14" authorId="1" shapeId="0" xr:uid="{C5390143-8198-4998-904C-9D23F08F3785}">
      <text>
        <r>
          <rPr>
            <sz val="9"/>
            <color theme="1"/>
            <rFont val="Tahoma"/>
            <family val="2"/>
          </rPr>
          <t>Allocation logement, crédit d'impôt pour frais de garde, crédit d'impôt pour maintien à domicile des aînés, prime au travail ou allocation canadienne pour les travailleurs</t>
        </r>
      </text>
    </comment>
    <comment ref="I20" authorId="1" shapeId="0" xr:uid="{39456AB5-1907-47A2-A35F-E1D670B888FF}">
      <text>
        <r>
          <rPr>
            <sz val="9"/>
            <color theme="1"/>
            <rFont val="Tahoma"/>
            <family val="2"/>
          </rPr>
          <t xml:space="preserve">Le versement mensuel total de la dette hypothécaire est automatiquement reporté de la feuille </t>
        </r>
        <r>
          <rPr>
            <i/>
            <sz val="9"/>
            <color theme="1"/>
            <rFont val="Tahoma"/>
            <family val="2"/>
          </rPr>
          <t>Dettes.</t>
        </r>
      </text>
    </comment>
    <comment ref="K20" authorId="1" shapeId="0" xr:uid="{2C592C81-45F1-483F-9014-62D51604F9C6}">
      <text>
        <r>
          <rPr>
            <sz val="9"/>
            <color theme="1"/>
            <rFont val="Tahoma"/>
            <family val="2"/>
          </rPr>
          <t>Municipales et scolaires</t>
        </r>
      </text>
    </comment>
    <comment ref="G23" authorId="1" shapeId="0" xr:uid="{6D184BF7-1F1E-4556-966F-6B65BEE06A7B}">
      <text>
        <r>
          <rPr>
            <sz val="9"/>
            <color theme="1"/>
            <rFont val="Tahoma"/>
            <family val="2"/>
          </rPr>
          <t>Permis de conduire et immatriculation</t>
        </r>
      </text>
    </comment>
    <comment ref="K24" authorId="1" shapeId="0" xr:uid="{5E5E505C-9557-471B-B16E-96D065C70656}">
      <text>
        <r>
          <rPr>
            <sz val="9"/>
            <color theme="1"/>
            <rFont val="Tahoma"/>
            <family val="2"/>
          </rPr>
          <t>Invalidité, accident, santé</t>
        </r>
      </text>
    </comment>
    <comment ref="G25" authorId="1" shapeId="0" xr:uid="{DFE22FBA-98CC-49FB-B76D-10F8C4EA13E3}">
      <text>
        <r>
          <rPr>
            <sz val="9"/>
            <color theme="1"/>
            <rFont val="Tahoma"/>
            <family val="2"/>
          </rPr>
          <t>Service de garde, surveillance du midi et gardiennage</t>
        </r>
      </text>
    </comment>
    <comment ref="I25" authorId="1" shapeId="0" xr:uid="{119A7081-B615-4CF7-B737-24B28155FE59}">
      <text>
        <r>
          <rPr>
            <sz val="9"/>
            <color theme="1"/>
            <rFont val="Tahoma"/>
            <family val="2"/>
          </rPr>
          <t>Camp de jour ou de vacances</t>
        </r>
      </text>
    </comment>
    <comment ref="G26" authorId="1" shapeId="0" xr:uid="{C6256E4F-A520-4CCE-9086-24E792B4F7C3}">
      <text>
        <r>
          <rPr>
            <sz val="9"/>
            <color theme="1"/>
            <rFont val="Tahoma"/>
            <family val="2"/>
          </rPr>
          <t>Forfait mensuel, frais administratifs, frais annuels de carte de crédit</t>
        </r>
      </text>
    </comment>
    <comment ref="G27" authorId="1" shapeId="0" xr:uid="{E8CFF0B9-9FCA-47DA-A749-DB0C7AA62AAE}">
      <text>
        <r>
          <rPr>
            <sz val="9"/>
            <color theme="1"/>
            <rFont val="Tahoma"/>
            <family val="2"/>
          </rPr>
          <t xml:space="preserve">CELI, REER, REEE, REEI et autres </t>
        </r>
      </text>
    </comment>
    <comment ref="I35" authorId="1" shapeId="0" xr:uid="{E2B09DBF-72F8-44AA-8E67-8CF46208FC93}">
      <text>
        <r>
          <rPr>
            <sz val="9"/>
            <color theme="1"/>
            <rFont val="Tahoma"/>
            <family val="2"/>
          </rPr>
          <t>Changement d'huile, achat de pneus, réparations et autres</t>
        </r>
      </text>
    </comment>
    <comment ref="K35" authorId="1" shapeId="0" xr:uid="{2F0C4898-1B30-4A42-A267-90851BC685E1}">
      <text>
        <r>
          <rPr>
            <sz val="9"/>
            <color theme="1"/>
            <rFont val="Tahoma"/>
            <family val="2"/>
          </rPr>
          <t>Frais de covoiturage, transport adapté, service d'accompagnement, stationnements et ponts à péages</t>
        </r>
      </text>
    </comment>
    <comment ref="G36" authorId="1" shapeId="0" xr:uid="{B06094A7-BB11-40E0-ACB3-746C059C8D90}">
      <text>
        <r>
          <rPr>
            <sz val="9"/>
            <color theme="1"/>
            <rFont val="Tahoma"/>
            <family val="2"/>
          </rPr>
          <t>Réparations, déneigement, aménagement extérieur, piscine, système d'alarme et autres</t>
        </r>
      </text>
    </comment>
    <comment ref="I36" authorId="1" shapeId="0" xr:uid="{C3FF4CAB-7913-49A0-AF13-B6AE749CACEC}">
      <text>
        <r>
          <rPr>
            <sz val="9"/>
            <color theme="1"/>
            <rFont val="Tahoma"/>
            <family val="2"/>
          </rPr>
          <t>Électroménagers, literie, vaisselle, ampoules, décoration et autres</t>
        </r>
      </text>
    </comment>
    <comment ref="G37" authorId="1" shapeId="0" xr:uid="{064832DC-EC51-4AC5-9B2C-08DA1762F774}">
      <text>
        <r>
          <rPr>
            <sz val="9"/>
            <color theme="1"/>
            <rFont val="Tahoma"/>
            <family val="2"/>
          </rPr>
          <t>Médicaments sur ordonnance</t>
        </r>
      </text>
    </comment>
    <comment ref="I37" authorId="1" shapeId="0" xr:uid="{923CB700-913C-4AFF-A4CA-94A8C3DB1DF3}">
      <text>
        <r>
          <rPr>
            <sz val="9"/>
            <color theme="1"/>
            <rFont val="Tahoma"/>
            <family val="2"/>
          </rPr>
          <t>Médicaments en vente libre, produits d'hygiène, produits naturels et autres</t>
        </r>
      </text>
    </comment>
    <comment ref="K37" authorId="1" shapeId="0" xr:uid="{296F581A-387D-4AB0-88E7-6757F0E96FDB}">
      <text>
        <r>
          <rPr>
            <sz val="9"/>
            <color theme="1"/>
            <rFont val="Tahoma"/>
            <family val="2"/>
          </rPr>
          <t>Dentiste, optométriste, psychologue, chiropraticien, massothérapeute, orthophoniste et autres</t>
        </r>
      </text>
    </comment>
    <comment ref="G38" authorId="1" shapeId="0" xr:uid="{3A0BAEEC-3800-4742-BF18-3E02358B6B4D}">
      <text>
        <r>
          <rPr>
            <sz val="9"/>
            <color theme="1"/>
            <rFont val="Tahoma"/>
            <family val="2"/>
          </rPr>
          <t>Vêtements pour chacune des saisons incluant chaussures et accessoires</t>
        </r>
      </text>
    </comment>
    <comment ref="K38" authorId="1" shapeId="0" xr:uid="{C3772068-8841-42BB-B148-968379AF8062}">
      <text>
        <r>
          <rPr>
            <sz val="9"/>
            <color theme="1"/>
            <rFont val="Tahoma"/>
            <family val="2"/>
          </rPr>
          <t>Nettoyeur, cordonnier 
et couturier</t>
        </r>
      </text>
    </comment>
    <comment ref="G39" authorId="1" shapeId="0" xr:uid="{77E55A7B-4AAC-42E0-8834-082C27EAC4D0}">
      <text>
        <r>
          <rPr>
            <sz val="9"/>
            <color theme="1"/>
            <rFont val="Tahoma"/>
            <family val="2"/>
          </rPr>
          <t>Sports, arts et autres</t>
        </r>
      </text>
    </comment>
    <comment ref="I39" authorId="1" shapeId="0" xr:uid="{25F20F8A-4D26-45FA-89AA-32E496A14D5B}">
      <text>
        <r>
          <rPr>
            <sz val="9"/>
            <color theme="1"/>
            <rFont val="Tahoma"/>
            <family val="2"/>
          </rPr>
          <t>Rentrée, matériel et sorties scolaires</t>
        </r>
      </text>
    </comment>
    <comment ref="G40" authorId="1" shapeId="0" xr:uid="{13476A95-A963-4380-ABC7-C0BBC751D8D1}">
      <text>
        <r>
          <rPr>
            <sz val="9"/>
            <color theme="1"/>
            <rFont val="Tahoma"/>
            <family val="2"/>
          </rPr>
          <t>Vapoteuse, SQDC et autres</t>
        </r>
      </text>
    </comment>
    <comment ref="I40" authorId="1" shapeId="0" xr:uid="{6FFDFFB0-7B9B-4C19-95F4-DE16D05153BF}">
      <text>
        <r>
          <rPr>
            <sz val="9"/>
            <color theme="1"/>
            <rFont val="Tahoma"/>
            <family val="2"/>
          </rPr>
          <t>Commandes pour emporter et livraisons</t>
        </r>
      </text>
    </comment>
    <comment ref="K40" authorId="1" shapeId="0" xr:uid="{EF55AAD6-B970-4D2E-AE87-99364EA63DF0}">
      <text>
        <r>
          <rPr>
            <sz val="9"/>
            <color theme="1"/>
            <rFont val="Tahoma"/>
            <family val="2"/>
          </rPr>
          <t>Loteries, cafés, boissons énergisantes, friandises, journaux et autres</t>
        </r>
      </text>
    </comment>
    <comment ref="G43" authorId="1" shapeId="0" xr:uid="{84B59EA6-8C56-44F9-9A6C-5CE583C27EC2}">
      <text>
        <r>
          <rPr>
            <sz val="9"/>
            <color theme="1"/>
            <rFont val="Tahoma"/>
            <family val="2"/>
          </rPr>
          <t>Sorties culturelles, gym, équipements, jeux, livres, matériel pour hobbies et autres</t>
        </r>
      </text>
    </comment>
    <comment ref="I43" authorId="1" shapeId="0" xr:uid="{4DA0AE58-8327-4663-A220-BE71C411DE8B}">
      <text>
        <r>
          <rPr>
            <sz val="9"/>
            <color theme="1"/>
            <rFont val="Tahoma"/>
            <family val="2"/>
          </rPr>
          <t>Camping, hôtel, voyage, sorties récréatives et autres</t>
        </r>
      </text>
    </comment>
    <comment ref="G45" authorId="1" shapeId="0" xr:uid="{27519511-9657-4DE2-94E5-09281647BD34}">
      <text>
        <r>
          <rPr>
            <sz val="9"/>
            <color theme="1"/>
            <rFont val="Tahoma"/>
            <family val="2"/>
          </rPr>
          <t>Réparation d'équipements, contraventions, événements exceptionnels, 
franchise d'assurance et autres</t>
        </r>
      </text>
    </comment>
    <comment ref="I45" authorId="1" shapeId="0" xr:uid="{539AAA45-B44D-4947-9B91-51C86B531C7D}">
      <text>
        <r>
          <rPr>
            <sz val="9"/>
            <color theme="1"/>
            <rFont val="Tahoma"/>
            <family val="2"/>
          </rPr>
          <t>Anniversaires, occasions spéciales et fêtes religieuses</t>
        </r>
      </text>
    </comment>
    <comment ref="K45" authorId="2" shapeId="0" xr:uid="{FF6D27C2-3FEB-4A3A-8318-AE88B20B020F}">
      <text>
        <r>
          <rPr>
            <sz val="9"/>
            <color indexed="81"/>
            <rFont val="Tahoma"/>
            <family val="2"/>
          </rPr>
          <t>Papeterie, rapport d'impôt, photos, applications numériques, matériel technologique et autres</t>
        </r>
      </text>
    </comment>
    <comment ref="A55" authorId="2" shapeId="0" xr:uid="{42EA255E-4831-4FB0-B965-02C417FC5B32}">
      <text>
        <r>
          <rPr>
            <sz val="10"/>
            <color indexed="81"/>
            <rFont val="Tahoma"/>
            <family val="2"/>
          </rPr>
          <t>Ce montant indique le surplus ou le déficit avant les dettes.</t>
        </r>
      </text>
    </comment>
    <comment ref="A56" authorId="2" shapeId="0" xr:uid="{8B2D6B01-56C5-4519-AF9E-2A1FD7E97463}">
      <text>
        <r>
          <rPr>
            <sz val="10"/>
            <color indexed="81"/>
            <rFont val="Tahoma"/>
            <family val="2"/>
          </rPr>
          <t xml:space="preserve">Les versements mensuels totaux des dettes à la consommation sont automatiquement reportés de la feuille </t>
        </r>
        <r>
          <rPr>
            <i/>
            <sz val="10"/>
            <color indexed="81"/>
            <rFont val="Tahoma"/>
            <family val="2"/>
          </rPr>
          <t>Dettes.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Utilisateur</author>
    <author>mjouimet@aceflanaudiere.ca</author>
  </authors>
  <commentList>
    <comment ref="C4" authorId="0" shapeId="0" xr:uid="{F48AFB84-877E-4178-A637-813376F6301F}">
      <text>
        <r>
          <rPr>
            <sz val="10"/>
            <color indexed="81"/>
            <rFont val="Tahoma"/>
            <family val="2"/>
          </rPr>
          <t>Choisir le compte utilisé.</t>
        </r>
      </text>
    </comment>
    <comment ref="D4" authorId="0" shapeId="0" xr:uid="{C2E0DBB3-D51E-42DA-B9A5-470BB61B6B2C}">
      <text>
        <r>
          <rPr>
            <sz val="10"/>
            <color indexed="81"/>
            <rFont val="Tahoma"/>
            <family val="2"/>
          </rPr>
          <t>Indiquer la date (entre le 1er et le 31) OU choisir le jour de la transaction.</t>
        </r>
      </text>
    </comment>
    <comment ref="F4" authorId="0" shapeId="0" xr:uid="{07029FB9-4AD7-418F-BDD1-B1ED749D48BC}">
      <text>
        <r>
          <rPr>
            <sz val="10"/>
            <color indexed="81"/>
            <rFont val="Tahoma"/>
            <family val="2"/>
          </rPr>
          <t>Choisir la fréquence de la transaction.</t>
        </r>
      </text>
    </comment>
    <comment ref="G4" authorId="1" shapeId="0" xr:uid="{B7F23242-6163-457E-B907-05A1E9F4F13E}">
      <text>
        <r>
          <rPr>
            <sz val="10"/>
            <color theme="1"/>
            <rFont val="Tahoma"/>
            <family val="2"/>
          </rPr>
          <t>Indiquer la date exacte. Exemple: 2024-03-20</t>
        </r>
      </text>
    </comment>
    <comment ref="H4" authorId="0" shapeId="0" xr:uid="{A600D620-0101-45C2-B718-ABBAA8CE40EC}">
      <text>
        <r>
          <rPr>
            <sz val="10"/>
            <color indexed="81"/>
            <rFont val="Tahoma"/>
            <family val="2"/>
          </rPr>
          <t>Choisir l'option qui convient.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Utilisateur</author>
    <author>srondeau@aceflanaudiere.ca</author>
  </authors>
  <commentList>
    <comment ref="C3" authorId="0" shapeId="0" xr:uid="{03013607-9501-4808-BA69-5468E1482B49}">
      <text>
        <r>
          <rPr>
            <sz val="10"/>
            <color indexed="81"/>
            <rFont val="Tahoma"/>
            <family val="2"/>
          </rPr>
          <t>Inscrire l'année en cours.</t>
        </r>
      </text>
    </comment>
    <comment ref="P7" authorId="0" shapeId="0" xr:uid="{A60C7116-B071-40F6-886D-44EC2AA55E0F}">
      <text>
        <r>
          <rPr>
            <sz val="10"/>
            <color indexed="81"/>
            <rFont val="Tahoma"/>
            <family val="2"/>
          </rPr>
          <t>Cette colonne donne un aperçu du respect de la prévision annuelle. Par exemple, après 6 mois, le pourcentage atteint devrait être d'environ 50%. Cela ne sera probablement pas le cas pour les dépenses irrégulières. Par exemple, après 6 mois, les dépenses en vêtements pourraient avoir atteint 30% ou 70% selon les saisons passées.</t>
        </r>
      </text>
    </comment>
    <comment ref="Q7" authorId="0" shapeId="0" xr:uid="{EA556E3E-FBF7-4215-873C-976DC9120461}">
      <text>
        <r>
          <rPr>
            <sz val="10"/>
            <color indexed="81"/>
            <rFont val="Tahoma"/>
            <family val="2"/>
          </rPr>
          <t>Les montants de cette colonne seront significatifs seulement à la fin de l'année. Ils permettront alors de valider la prévision annuelle et d'ajuster celle de la prochaine année.</t>
        </r>
      </text>
    </comment>
    <comment ref="A55" authorId="1" shapeId="0" xr:uid="{1C431247-9E5F-4CF6-84CE-52E806894212}">
      <text>
        <r>
          <rPr>
            <sz val="10"/>
            <color theme="1"/>
            <rFont val="Tahoma"/>
            <family val="2"/>
          </rPr>
          <t>Le résultat de chaque mois du bilan doit être égal au résultat apparaissant sur la feuille du mois correspondant. Si ce n'est pas le cas, certaines catégories n'ont probablement pas été sélectionnées dans la feuille mensuelle. Il faut corriger les oublis pour que le bilan annuel s'ajuste.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9F376D99-9D72-4DB1-BD1C-7E9822C11FAC}">
      <text>
        <r>
          <rPr>
            <sz val="10"/>
            <color indexed="81"/>
            <rFont val="Tahoma"/>
            <family val="2"/>
          </rPr>
          <t>Choisir la période selon les entrées d'argent. 
La période doit débuter à la date où l'argent est reçu.</t>
        </r>
      </text>
    </comment>
    <comment ref="E9" authorId="0" shapeId="0" xr:uid="{B0C5A512-9DC3-464D-9E92-3A5C198FAA36}">
      <text>
        <r>
          <rPr>
            <sz val="10"/>
            <color indexed="81"/>
            <rFont val="Tahoma"/>
            <family val="2"/>
          </rPr>
          <t>La période doit se terminer la journée avant la prochaine entrée d'argent.</t>
        </r>
      </text>
    </comment>
    <comment ref="D11" authorId="0" shapeId="0" xr:uid="{4CF07F36-9E4C-4F4F-AEB4-689A8F09D79F}">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C8D14103-7983-4013-82D0-829AD0E18304}">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14A88A3E-41CC-4194-B100-062C62D589D6}">
      <text>
        <r>
          <rPr>
            <sz val="10"/>
            <color indexed="81"/>
            <rFont val="Tahoma"/>
            <family val="2"/>
          </rPr>
          <t xml:space="preserve">Pour voir les soldes des comptes, choisir le numéro du compte de chacune des entrées et sorties d'argent. </t>
        </r>
      </text>
    </comment>
    <comment ref="C12" authorId="0" shapeId="0" xr:uid="{98CA17C5-EAFD-4433-AE34-7FF4D8EBCD33}">
      <text>
        <r>
          <rPr>
            <sz val="10"/>
            <color indexed="81"/>
            <rFont val="Tahoma"/>
            <family val="2"/>
          </rPr>
          <t>Compte chèque, compte épargnes, argent comptant, carte prépayée, etc.</t>
        </r>
      </text>
    </comment>
    <comment ref="H12" authorId="0" shapeId="0" xr:uid="{FB65BE78-DAFB-447C-998A-A15CDCE830CC}">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4040F3E1-A496-4EBE-9278-19C0347DB7C0}">
      <text>
        <r>
          <rPr>
            <sz val="10"/>
            <color indexed="81"/>
            <rFont val="Tahoma"/>
            <family val="2"/>
          </rPr>
          <t>Nommer dans cette colonne les revenus ou dépenses du mois.</t>
        </r>
      </text>
    </comment>
    <comment ref="C20" authorId="0" shapeId="0" xr:uid="{823B9A4B-F7BE-4F7C-AF44-89E1C642B981}">
      <text>
        <r>
          <rPr>
            <sz val="10"/>
            <color indexed="81"/>
            <rFont val="Tahoma"/>
            <family val="2"/>
          </rPr>
          <t>Argent disponible pour la période</t>
        </r>
      </text>
    </comment>
    <comment ref="C45" authorId="0" shapeId="0" xr:uid="{7789A688-1882-4762-80D0-DAF03D01C18A}">
      <text>
        <r>
          <rPr>
            <sz val="10"/>
            <color indexed="81"/>
            <rFont val="Tahoma"/>
            <family val="2"/>
          </rPr>
          <t>Argent disponible après le paiement des obligations et des dettes</t>
        </r>
      </text>
    </comment>
    <comment ref="C67" authorId="0" shapeId="0" xr:uid="{FD844D4D-227C-4D69-8E47-157F4B912ECC}">
      <text>
        <r>
          <rPr>
            <sz val="10"/>
            <color indexed="81"/>
            <rFont val="Tahoma"/>
            <family val="2"/>
          </rPr>
          <t>Argent restant à la fin de la période 
après le paiement de toutes les dépenses</t>
        </r>
      </text>
    </comment>
    <comment ref="T67" authorId="0" shapeId="0" xr:uid="{A4285571-988B-4FAD-B482-92A46B8B6715}">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52C78090-A3AF-4415-B6F9-225F8CC85874}">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A7810600-5B3B-49BE-955B-5AF83B6ED7E1}">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5CDD3406-A83E-431D-9D5D-4C09CA34F60A}">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88F1EB75-0199-4543-8214-2B8F5268BB83}">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471C39B7-C03A-4357-A26A-4AE13D8C71D0}">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BC71EE83-BC4C-4675-94B6-A3E96FF31F26}">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37957239-3AE0-433A-A246-3BBE9E3C2193}">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4C4AD1D9-070C-497E-8B47-999B9EDB21C1}">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E2A578B4-A36D-4444-B5E0-05FD821FC854}">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556AB535-C4A7-47F5-AEA7-34C0DF7CF93C}">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CF60B0FA-95A4-47D2-810A-5985B9CC3A90}">
      <text>
        <r>
          <rPr>
            <sz val="10"/>
            <color indexed="81"/>
            <rFont val="Tahoma"/>
            <family val="2"/>
          </rPr>
          <t>Choisir la période selon les entrées d'argent. 
La période doit débuter à la date où l'argent est reçu.</t>
        </r>
      </text>
    </comment>
    <comment ref="E9" authorId="0" shapeId="0" xr:uid="{40002336-8F73-47BB-9BF1-B90574249AEA}">
      <text>
        <r>
          <rPr>
            <sz val="10"/>
            <color indexed="81"/>
            <rFont val="Tahoma"/>
            <family val="2"/>
          </rPr>
          <t>La période doit se terminer la journée avant la prochaine entrée d'argent.</t>
        </r>
      </text>
    </comment>
    <comment ref="D11" authorId="0" shapeId="0" xr:uid="{317638D8-460A-4A44-9741-B6B24F0D7DCF}">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FCD8CD8D-5BC8-4F5B-8455-624DDE5A91CA}">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2FF60BD4-5992-4A69-AB95-80CBA18502D2}">
      <text>
        <r>
          <rPr>
            <sz val="10"/>
            <color indexed="81"/>
            <rFont val="Tahoma"/>
            <family val="2"/>
          </rPr>
          <t xml:space="preserve">Pour voir les soldes des comptes, choisir le numéro du compte de chacune des entrées et sorties d'argent. </t>
        </r>
      </text>
    </comment>
    <comment ref="C12" authorId="0" shapeId="0" xr:uid="{D71D1B8E-9C6B-4BFB-9C81-8DD77950A35F}">
      <text>
        <r>
          <rPr>
            <sz val="10"/>
            <color indexed="81"/>
            <rFont val="Tahoma"/>
            <family val="2"/>
          </rPr>
          <t>Compte chèque, compte épargnes, argent comptant, carte prépayée, etc.</t>
        </r>
      </text>
    </comment>
    <comment ref="H12" authorId="0" shapeId="0" xr:uid="{E3482452-06D9-42E8-ABF5-EE966A794DF5}">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BA86841B-D59D-47C2-8BD6-64C8EBD91194}">
      <text>
        <r>
          <rPr>
            <sz val="10"/>
            <color indexed="81"/>
            <rFont val="Tahoma"/>
            <family val="2"/>
          </rPr>
          <t>Nommer dans cette colonne les revenus ou dépenses du mois.</t>
        </r>
      </text>
    </comment>
    <comment ref="C20" authorId="0" shapeId="0" xr:uid="{E78D0AFF-EFA3-4793-9C04-77744D62442A}">
      <text>
        <r>
          <rPr>
            <sz val="10"/>
            <color indexed="81"/>
            <rFont val="Tahoma"/>
            <family val="2"/>
          </rPr>
          <t>Argent disponible pour la période</t>
        </r>
      </text>
    </comment>
    <comment ref="C45" authorId="0" shapeId="0" xr:uid="{5CB1854F-B356-4382-B753-07CA729E8F2A}">
      <text>
        <r>
          <rPr>
            <sz val="10"/>
            <color indexed="81"/>
            <rFont val="Tahoma"/>
            <family val="2"/>
          </rPr>
          <t>Argent disponible après le paiement des obligations et des dettes</t>
        </r>
      </text>
    </comment>
    <comment ref="C67" authorId="0" shapeId="0" xr:uid="{92967CA9-4846-41D4-A22B-FB6801DD44C4}">
      <text>
        <r>
          <rPr>
            <sz val="10"/>
            <color indexed="81"/>
            <rFont val="Tahoma"/>
            <family val="2"/>
          </rPr>
          <t>Argent restant à la fin de la période 
après le paiement de toutes les dépenses</t>
        </r>
      </text>
    </comment>
    <comment ref="T67" authorId="0" shapeId="0" xr:uid="{DA579522-A92F-431C-BB67-9D06829D2E5E}">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0DF8B410-C46E-41FC-8607-5CD963146B1D}">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B4F87494-51DA-44DB-85D0-110C0CA8B22A}">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3FF07FA6-AEFD-420E-8836-0FEA2056F9FD}">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4089C3F7-9013-4521-9C93-9C332D1E0C23}">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F6E72AE7-7F8C-44C1-A6E7-BDA4E48A5E68}">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r>
          <rPr>
            <sz val="9"/>
            <color indexed="81"/>
            <rFont val="Tahoma"/>
            <family val="2"/>
          </rPr>
          <t xml:space="preserve">
</t>
        </r>
      </text>
    </comment>
    <comment ref="K76" authorId="1" shapeId="0" xr:uid="{DE96541D-D43C-4311-A89B-F20E652442A4}">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88628D40-F074-4A39-A09F-7A4AFDAA1F52}">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567007CA-0445-4FE2-B93E-0D6A034F6810}">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D1370139-69F9-43A0-8D8C-428BA7DC0E57}">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61B2C074-8C37-4810-8D8C-95AD2C422DA2}">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84D07B0A-20FF-4A6E-95D1-044CFFF1691B}">
      <text>
        <r>
          <rPr>
            <sz val="10"/>
            <color indexed="81"/>
            <rFont val="Tahoma"/>
            <family val="2"/>
          </rPr>
          <t>Choisir la période selon les entrées d'argent. 
La période doit débuter à la date où l'argent est reçu.</t>
        </r>
      </text>
    </comment>
    <comment ref="E9" authorId="0" shapeId="0" xr:uid="{85C85E6D-C5E0-4784-A553-303ABCF7368D}">
      <text>
        <r>
          <rPr>
            <sz val="10"/>
            <color indexed="81"/>
            <rFont val="Tahoma"/>
            <family val="2"/>
          </rPr>
          <t>La période doit se terminer la journée avant la prochaine entrée d'argent.</t>
        </r>
      </text>
    </comment>
    <comment ref="D11" authorId="0" shapeId="0" xr:uid="{93E1A4E3-A6C4-4C26-B481-E4AFCA62C06E}">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7AF25C4E-0A48-460D-80ED-D557C3A821FF}">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2D146919-EFA4-4EFB-8A7C-473FBB25CF07}">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1260E3A0-54F6-4CFC-A889-3DF989A81584}">
      <text>
        <r>
          <rPr>
            <sz val="10"/>
            <color indexed="81"/>
            <rFont val="Tahoma"/>
            <family val="2"/>
          </rPr>
          <t>Compte chèque, compte épargnes, argent comptant, carte prépayée, etc.</t>
        </r>
      </text>
    </comment>
    <comment ref="H12" authorId="0" shapeId="0" xr:uid="{A4124C07-751E-418F-BBF6-9D5CC4A34961}">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745956D3-5AB7-4E2C-99A3-EDD6C0973FC4}">
      <text>
        <r>
          <rPr>
            <sz val="10"/>
            <color indexed="81"/>
            <rFont val="Tahoma"/>
            <family val="2"/>
          </rPr>
          <t>Nommer dans cette colonne les revenus ou dépenses du mois.</t>
        </r>
      </text>
    </comment>
    <comment ref="C20" authorId="0" shapeId="0" xr:uid="{116DA89E-9F68-4C71-A0DF-B04155D76DC7}">
      <text>
        <r>
          <rPr>
            <sz val="10"/>
            <color indexed="81"/>
            <rFont val="Tahoma"/>
            <family val="2"/>
          </rPr>
          <t>Argent disponible pour la période</t>
        </r>
      </text>
    </comment>
    <comment ref="C45" authorId="0" shapeId="0" xr:uid="{B2F56A04-22E1-4F34-9928-2FEEB7A3C5CB}">
      <text>
        <r>
          <rPr>
            <sz val="10"/>
            <color indexed="81"/>
            <rFont val="Tahoma"/>
            <family val="2"/>
          </rPr>
          <t>Argent disponible après le paiement des obligations et des dettes</t>
        </r>
      </text>
    </comment>
    <comment ref="C67" authorId="0" shapeId="0" xr:uid="{30D3E505-194A-413B-A3ED-63ABD22CBDD8}">
      <text>
        <r>
          <rPr>
            <sz val="10"/>
            <color indexed="81"/>
            <rFont val="Tahoma"/>
            <family val="2"/>
          </rPr>
          <t>Argent restant à la fin de la période 
après le paiement de toutes les dépenses</t>
        </r>
      </text>
    </comment>
    <comment ref="T67" authorId="0" shapeId="0" xr:uid="{00F99D60-045F-4BC8-8ADE-86A94120FDD0}">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2A69F321-79D5-43FA-801B-0245C6189642}">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2740B49C-47AF-4AB6-B887-D350AB5EFB05}">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3301D7C7-B36D-4D29-8C63-178F0E278A59}">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211EFC52-7B8F-4B64-9DC8-9B43AA7FAF44}">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F1FFBC85-F1E9-45DA-B602-5C178D8A7C4C}">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AC90B2F6-2252-433E-9B7D-D0C63FE0056B}">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CE8B7273-BA5B-4597-AC8F-271B847DEBAF}">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98B36C9D-AF46-4C9B-BE31-A6B110276BA4}">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B86FAE74-1BB3-49DE-8BBF-F305F442D8D9}">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9AEB58B3-3FD1-466C-AD64-A61CE8356465}">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sharedStrings.xml><?xml version="1.0" encoding="utf-8"?>
<sst xmlns="http://schemas.openxmlformats.org/spreadsheetml/2006/main" count="1759" uniqueCount="637">
  <si>
    <t>Données socioéconomiques</t>
  </si>
  <si>
    <t>Dossier</t>
  </si>
  <si>
    <t>Numéro de dossier</t>
  </si>
  <si>
    <t>Référence</t>
  </si>
  <si>
    <t>Motif de consultation</t>
  </si>
  <si>
    <t>Nom du conseiller budgétaire</t>
  </si>
  <si>
    <t>MRC</t>
  </si>
  <si>
    <t>Date d'ouverture</t>
  </si>
  <si>
    <t>Villes et municipalités</t>
  </si>
  <si>
    <t>Personnes</t>
  </si>
  <si>
    <t>Personne 1</t>
  </si>
  <si>
    <t>Personne 2</t>
  </si>
  <si>
    <t>Notes</t>
  </si>
  <si>
    <t>Nom</t>
  </si>
  <si>
    <t>Âge</t>
  </si>
  <si>
    <t>Genre</t>
  </si>
  <si>
    <t>Lieu de naissance</t>
  </si>
  <si>
    <t>Scolarité</t>
  </si>
  <si>
    <t>Source de revenu</t>
  </si>
  <si>
    <t>Nature du travail</t>
  </si>
  <si>
    <t>Assurance médicaments</t>
  </si>
  <si>
    <t>Principale institution financière</t>
  </si>
  <si>
    <t>Nom de la caisse Desjardins, s'il y a lieu</t>
  </si>
  <si>
    <t>Ménage</t>
  </si>
  <si>
    <t>État civil</t>
  </si>
  <si>
    <t>Composition du ménage</t>
  </si>
  <si>
    <t>Situation de résidence</t>
  </si>
  <si>
    <t>Nombre de personnes dans le ménage</t>
  </si>
  <si>
    <t>Nombre d'enfants à charge</t>
  </si>
  <si>
    <t>Âge des enfants</t>
  </si>
  <si>
    <t>Historique de crédit</t>
  </si>
  <si>
    <t>Coupure service énergies</t>
  </si>
  <si>
    <t>Coupure service télécoms</t>
  </si>
  <si>
    <t>Dépôt volontaire</t>
  </si>
  <si>
    <t>Nombre de faillites</t>
  </si>
  <si>
    <t>Nombre de propositions de consommateur</t>
  </si>
  <si>
    <t>Saisie immobilière</t>
  </si>
  <si>
    <t>Saisie mobilière</t>
  </si>
  <si>
    <t>Solutions proposées</t>
  </si>
  <si>
    <t>Principale solution</t>
  </si>
  <si>
    <t>Autre solution</t>
  </si>
  <si>
    <t>Date de mise à jour</t>
  </si>
  <si>
    <t>Portrait des actifs</t>
  </si>
  <si>
    <t>Total</t>
  </si>
  <si>
    <t>Épargnes</t>
  </si>
  <si>
    <t>REEE / REEI</t>
  </si>
  <si>
    <t>CELI / CELIAPP</t>
  </si>
  <si>
    <t>Autres placements</t>
  </si>
  <si>
    <t>Actifs immobiliers</t>
  </si>
  <si>
    <t>Maison principale</t>
  </si>
  <si>
    <t>Maison secondaire</t>
  </si>
  <si>
    <t>Terrain</t>
  </si>
  <si>
    <t>Autres immeubles</t>
  </si>
  <si>
    <t>Véhicules</t>
  </si>
  <si>
    <t>Autres véhicules</t>
  </si>
  <si>
    <t>Actifs divers</t>
  </si>
  <si>
    <t xml:space="preserve">Moto, roulotte, bateau </t>
  </si>
  <si>
    <t>Autres</t>
  </si>
  <si>
    <t>Portrait des dettes</t>
  </si>
  <si>
    <t xml:space="preserve">Fréquence </t>
  </si>
  <si>
    <t>Inscrire le montant ici</t>
  </si>
  <si>
    <t>Équivalent par mois</t>
  </si>
  <si>
    <t>Semaine</t>
  </si>
  <si>
    <t>2 semaines</t>
  </si>
  <si>
    <t>Créancier</t>
  </si>
  <si>
    <t>Emprunt total ou limite de crédit</t>
  </si>
  <si>
    <t>Solde à payer</t>
  </si>
  <si>
    <t>Versement         mensuel exigé</t>
  </si>
  <si>
    <t>Autre</t>
  </si>
  <si>
    <t>Taux d'intérêt</t>
  </si>
  <si>
    <t>Caution</t>
  </si>
  <si>
    <t>Type de dette</t>
  </si>
  <si>
    <t>Versement      mensuel exigé</t>
  </si>
  <si>
    <t>3 mois</t>
  </si>
  <si>
    <t>Prévision annuelle</t>
  </si>
  <si>
    <t>Année</t>
  </si>
  <si>
    <t>Revenus</t>
  </si>
  <si>
    <t>Salaire net et prestations 1</t>
  </si>
  <si>
    <t>Salaire</t>
  </si>
  <si>
    <t>Salaire net et prestations 2</t>
  </si>
  <si>
    <t>Montants pour enfants</t>
  </si>
  <si>
    <t>Allocation Québec</t>
  </si>
  <si>
    <t>Allocation Canada</t>
  </si>
  <si>
    <t>Pension alimentaire</t>
  </si>
  <si>
    <t>Transferts gouvernementaux</t>
  </si>
  <si>
    <t>Crédit solidarité</t>
  </si>
  <si>
    <t>Crédit TPS</t>
  </si>
  <si>
    <t>À compléter au besoin</t>
  </si>
  <si>
    <t>Total des revenus</t>
  </si>
  <si>
    <t>Obligations</t>
  </si>
  <si>
    <t>Habitation (résidence)</t>
  </si>
  <si>
    <t>Loyer/Frais condo</t>
  </si>
  <si>
    <t>Hypothèque</t>
  </si>
  <si>
    <t>Taxes</t>
  </si>
  <si>
    <t>Énergie</t>
  </si>
  <si>
    <t>Électricité</t>
  </si>
  <si>
    <t>Huile/Gaz</t>
  </si>
  <si>
    <t>Bois</t>
  </si>
  <si>
    <t>SAAQ</t>
  </si>
  <si>
    <t>Assurance auto</t>
  </si>
  <si>
    <t xml:space="preserve"> Assistance routière</t>
  </si>
  <si>
    <t>Assurances</t>
  </si>
  <si>
    <t>Habitation</t>
  </si>
  <si>
    <t>Vie</t>
  </si>
  <si>
    <t>Liées aux enfants</t>
  </si>
  <si>
    <t>Garderie/SDG</t>
  </si>
  <si>
    <t>Camps</t>
  </si>
  <si>
    <t>Divers</t>
  </si>
  <si>
    <t>Frais bancaires</t>
  </si>
  <si>
    <t>Impôts</t>
  </si>
  <si>
    <t>Total des obligations</t>
  </si>
  <si>
    <t>Dépenses courantes</t>
  </si>
  <si>
    <t>Alimentation</t>
  </si>
  <si>
    <t>Épicerie</t>
  </si>
  <si>
    <t xml:space="preserve">Transport   </t>
  </si>
  <si>
    <t>Essence</t>
  </si>
  <si>
    <t>Entretien</t>
  </si>
  <si>
    <t>Maison/Terrain</t>
  </si>
  <si>
    <t>Meubles/Articles</t>
  </si>
  <si>
    <t>Soins de santé</t>
  </si>
  <si>
    <t>Médicaments</t>
  </si>
  <si>
    <t>Pharmacie</t>
  </si>
  <si>
    <t>Professionnels</t>
  </si>
  <si>
    <t>Vêtements de la famille</t>
  </si>
  <si>
    <t>Adultes</t>
  </si>
  <si>
    <t>Enfants</t>
  </si>
  <si>
    <t>Buanderie</t>
  </si>
  <si>
    <t xml:space="preserve">Dépenses des enfants </t>
  </si>
  <si>
    <t>Activités/Cours</t>
  </si>
  <si>
    <t>Frais scolaires</t>
  </si>
  <si>
    <t>Autres/$ de poche</t>
  </si>
  <si>
    <t>Dépenses personnelles 1</t>
  </si>
  <si>
    <t>Tabac/Alcool…</t>
  </si>
  <si>
    <t>Restaurants</t>
  </si>
  <si>
    <t>Dépenses personnelles 2</t>
  </si>
  <si>
    <t>Soins personnels</t>
  </si>
  <si>
    <t>Coiffure</t>
  </si>
  <si>
    <t>Esthétique</t>
  </si>
  <si>
    <t>Loisirs</t>
  </si>
  <si>
    <t>Vacances</t>
  </si>
  <si>
    <t>Animaux</t>
  </si>
  <si>
    <t>Nourriture/Litière</t>
  </si>
  <si>
    <t>Vétérinaire</t>
  </si>
  <si>
    <t>Imprévus</t>
  </si>
  <si>
    <t>Cadeaux/Fêtes</t>
  </si>
  <si>
    <t>Total des dépenses courantes</t>
  </si>
  <si>
    <t>Total obligations et dépenses courantes</t>
  </si>
  <si>
    <t>Revenus moins total des dépenses</t>
  </si>
  <si>
    <t>Paiement des dettes</t>
  </si>
  <si>
    <t>Résultat</t>
  </si>
  <si>
    <t>Description</t>
  </si>
  <si>
    <t>Montant</t>
  </si>
  <si>
    <t>Compte</t>
  </si>
  <si>
    <t>Fréquence</t>
  </si>
  <si>
    <t>Prochaine échéance</t>
  </si>
  <si>
    <t>Dépôt ou prélèvement automatique</t>
  </si>
  <si>
    <t>Bilan annuel</t>
  </si>
  <si>
    <t>Prévision annuelle reportée par mois</t>
  </si>
  <si>
    <t>Total annuel</t>
  </si>
  <si>
    <t>% de la prévision annuelle</t>
  </si>
  <si>
    <t>Moyenne par mois</t>
  </si>
  <si>
    <t>Janvier</t>
  </si>
  <si>
    <t>Période 1</t>
  </si>
  <si>
    <t>Période 2</t>
  </si>
  <si>
    <t>Période 3</t>
  </si>
  <si>
    <t>Période 4</t>
  </si>
  <si>
    <t>Période 5</t>
  </si>
  <si>
    <t>Du (date début)</t>
  </si>
  <si>
    <t>Au (date fin)</t>
  </si>
  <si>
    <t>Total réalité</t>
  </si>
  <si>
    <t>Catégories bilan annuel</t>
  </si>
  <si>
    <t>Prévision</t>
  </si>
  <si>
    <t>Réalité</t>
  </si>
  <si>
    <t>Obligations et dettes</t>
  </si>
  <si>
    <t>Solde</t>
  </si>
  <si>
    <t>Résultat du mois</t>
  </si>
  <si>
    <t>Soldes de départ</t>
  </si>
  <si>
    <t>Février</t>
  </si>
  <si>
    <t>Mars</t>
  </si>
  <si>
    <t>Avril</t>
  </si>
  <si>
    <t>Mai</t>
  </si>
  <si>
    <t>Juin</t>
  </si>
  <si>
    <t>Juillet</t>
  </si>
  <si>
    <t>Août</t>
  </si>
  <si>
    <t>Septembre</t>
  </si>
  <si>
    <t>Octobre</t>
  </si>
  <si>
    <t>Novembre</t>
  </si>
  <si>
    <t>Décembre</t>
  </si>
  <si>
    <t>Numéro au dictionnaire</t>
  </si>
  <si>
    <t>Nom de la donnée au dictionnaire</t>
  </si>
  <si>
    <t>Dossier compilable</t>
  </si>
  <si>
    <t>Date d'ouverture du dossier</t>
  </si>
  <si>
    <t>Municipalités</t>
  </si>
  <si>
    <t>Âge personne 1</t>
  </si>
  <si>
    <t>Âge personne 2</t>
  </si>
  <si>
    <t>Genre personne 1</t>
  </si>
  <si>
    <t>Genre personne 2</t>
  </si>
  <si>
    <t>Lieu de naissance personne 1</t>
  </si>
  <si>
    <t>Lieu de naissance personne 2</t>
  </si>
  <si>
    <t>Scolarité personne 1</t>
  </si>
  <si>
    <t>Scolarité personne 2</t>
  </si>
  <si>
    <t>Source de revenu personne 1</t>
  </si>
  <si>
    <t>Source de revenu personne 2</t>
  </si>
  <si>
    <t>Nature du travail personne 1</t>
  </si>
  <si>
    <t>Nature du travail personne 2</t>
  </si>
  <si>
    <t>Assurance médicaments
personne 1</t>
  </si>
  <si>
    <t>Assurance médicaments personne 2</t>
  </si>
  <si>
    <t>Principale institution financière personne 1</t>
  </si>
  <si>
    <t>Principale institution financière personne 2</t>
  </si>
  <si>
    <t>Nom de la caisse Desjardins personne 1</t>
  </si>
  <si>
    <t>Nom de la caisse Desjardins personne 2</t>
  </si>
  <si>
    <t>Liquidités</t>
  </si>
  <si>
    <t>Dettes</t>
  </si>
  <si>
    <t>Autres revenus 1</t>
  </si>
  <si>
    <t>Autres revenus 2</t>
  </si>
  <si>
    <t>Autres obligations 1</t>
  </si>
  <si>
    <t>Autres obligations 2</t>
  </si>
  <si>
    <t>Autres obligations 3</t>
  </si>
  <si>
    <t>Autres dépenses 1</t>
  </si>
  <si>
    <t>Autres dépenses 2</t>
  </si>
  <si>
    <t>Autres dépenses 3</t>
  </si>
  <si>
    <t>Autres dépenses 4</t>
  </si>
  <si>
    <t>Autres dépenses 5</t>
  </si>
  <si>
    <t>Autres dépenses 6</t>
  </si>
  <si>
    <t>Autres dépenses 7</t>
  </si>
  <si>
    <t>Donnée obligatoire</t>
  </si>
  <si>
    <t>LOCALISATION</t>
  </si>
  <si>
    <t>Onglet</t>
  </si>
  <si>
    <t>Actifs</t>
  </si>
  <si>
    <t>Groupe</t>
  </si>
  <si>
    <t>Cellule</t>
  </si>
  <si>
    <t>C13</t>
  </si>
  <si>
    <t>C14</t>
  </si>
  <si>
    <t>C15</t>
  </si>
  <si>
    <t>E20</t>
  </si>
  <si>
    <t>E21</t>
  </si>
  <si>
    <t>E22</t>
  </si>
  <si>
    <t>E23</t>
  </si>
  <si>
    <t>E27</t>
  </si>
  <si>
    <t>E28</t>
  </si>
  <si>
    <t>E29</t>
  </si>
  <si>
    <t>E30</t>
  </si>
  <si>
    <t>E34</t>
  </si>
  <si>
    <t>E35</t>
  </si>
  <si>
    <t>E36</t>
  </si>
  <si>
    <t>E41</t>
  </si>
  <si>
    <t>E42</t>
  </si>
  <si>
    <t>E43</t>
  </si>
  <si>
    <t>E45</t>
  </si>
  <si>
    <t>E46</t>
  </si>
  <si>
    <t>E47</t>
  </si>
  <si>
    <t>E48</t>
  </si>
  <si>
    <t>E49</t>
  </si>
  <si>
    <t>E50</t>
  </si>
  <si>
    <t>E51</t>
  </si>
  <si>
    <t>E52</t>
  </si>
  <si>
    <t>Type de valeurs</t>
  </si>
  <si>
    <t>Nombre entier</t>
  </si>
  <si>
    <t>Liste</t>
  </si>
  <si>
    <t>Date</t>
  </si>
  <si>
    <t>$</t>
  </si>
  <si>
    <t>Nom de liste</t>
  </si>
  <si>
    <t>Oui_Non</t>
  </si>
  <si>
    <t>Conseiller</t>
  </si>
  <si>
    <t>Lieu_naissance</t>
  </si>
  <si>
    <t>Source_revenu</t>
  </si>
  <si>
    <t>Nature_travail</t>
  </si>
  <si>
    <t>Assurance</t>
  </si>
  <si>
    <t>Institution_financiere</t>
  </si>
  <si>
    <t>Validation</t>
  </si>
  <si>
    <t>Oui</t>
  </si>
  <si>
    <t>Ami, famille</t>
  </si>
  <si>
    <t>Budget</t>
  </si>
  <si>
    <t>MRC_D_Autray</t>
  </si>
  <si>
    <t>Femme</t>
  </si>
  <si>
    <t>Canada</t>
  </si>
  <si>
    <t>Primaire</t>
  </si>
  <si>
    <t>Aide financière aux études</t>
  </si>
  <si>
    <t>Autonome</t>
  </si>
  <si>
    <t>Assurance collective</t>
  </si>
  <si>
    <t>d'économie solidaire</t>
  </si>
  <si>
    <t>Célibataire</t>
  </si>
  <si>
    <t>Couple</t>
  </si>
  <si>
    <t>Chez de la famille, ami</t>
  </si>
  <si>
    <t>Augmenter les revenus</t>
  </si>
  <si>
    <t>Non</t>
  </si>
  <si>
    <t>Banque</t>
  </si>
  <si>
    <t>Changement de situation</t>
  </si>
  <si>
    <t>MRC_Des_Moulins</t>
  </si>
  <si>
    <t>Berthierville</t>
  </si>
  <si>
    <t>Homme</t>
  </si>
  <si>
    <t>Hors Canada</t>
  </si>
  <si>
    <t>Secondaire non complété</t>
  </si>
  <si>
    <t>Aide sociale</t>
  </si>
  <si>
    <t>Saisonnier, temporaire</t>
  </si>
  <si>
    <t>RAMQ</t>
  </si>
  <si>
    <t>Banque CIBC</t>
  </si>
  <si>
    <t>de D'Autray</t>
  </si>
  <si>
    <t>Conjoint de fait</t>
  </si>
  <si>
    <t>Famille monoparentale</t>
  </si>
  <si>
    <t>Hébergement public</t>
  </si>
  <si>
    <t>Caisse</t>
  </si>
  <si>
    <t>Démarche obligatoire</t>
  </si>
  <si>
    <t>MRC_Joliette</t>
  </si>
  <si>
    <t>Lanoraie</t>
  </si>
  <si>
    <t>Secondaire</t>
  </si>
  <si>
    <t>Assurance emploi</t>
  </si>
  <si>
    <t>Temps partiel</t>
  </si>
  <si>
    <t>Banque de Montréal</t>
  </si>
  <si>
    <t>de Joliette et du Centre de Lanaudière</t>
  </si>
  <si>
    <t>Marié</t>
  </si>
  <si>
    <t>Famille nucléaire</t>
  </si>
  <si>
    <t>HLM, coop</t>
  </si>
  <si>
    <t>Endettement</t>
  </si>
  <si>
    <t>MRC_L_Assomption</t>
  </si>
  <si>
    <t>Lavaltrie</t>
  </si>
  <si>
    <t>DEP</t>
  </si>
  <si>
    <t>Temps plein</t>
  </si>
  <si>
    <t>Banque Laurentienne</t>
  </si>
  <si>
    <t>de la Nouvelle-Acadie</t>
  </si>
  <si>
    <t>Famille recomposée</t>
  </si>
  <si>
    <t>Locataire</t>
  </si>
  <si>
    <t>Consolidation de dettes</t>
  </si>
  <si>
    <t>Déjà eu CB</t>
  </si>
  <si>
    <t>Jeu</t>
  </si>
  <si>
    <t>MRC_Matawinie</t>
  </si>
  <si>
    <t>Mandeville</t>
  </si>
  <si>
    <t>Collégial</t>
  </si>
  <si>
    <t>CNESST, SAAQ</t>
  </si>
  <si>
    <t>Banque Nationale</t>
  </si>
  <si>
    <t>de Montcalm et de la Ouareau</t>
  </si>
  <si>
    <t>Personne seule</t>
  </si>
  <si>
    <t>Maison d'hébergement</t>
  </si>
  <si>
    <t>Démarches juridiques</t>
  </si>
  <si>
    <t>Médias, internet, nous connaît</t>
  </si>
  <si>
    <t>Planification</t>
  </si>
  <si>
    <t>MRC_Montcalm</t>
  </si>
  <si>
    <t>Saint-Barthélemy</t>
  </si>
  <si>
    <t>Universitaire</t>
  </si>
  <si>
    <t>Prestation maladie ou invalidité</t>
  </si>
  <si>
    <t>Banque Royale</t>
  </si>
  <si>
    <t>de St-Roch-de-L'Achigan</t>
  </si>
  <si>
    <t>Propriétaire</t>
  </si>
  <si>
    <t>Démarches personnelles</t>
  </si>
  <si>
    <t>Milieu de travail</t>
  </si>
  <si>
    <t>Prêt solidaire</t>
  </si>
  <si>
    <t>Saint-Cléophas-de-Brandon</t>
  </si>
  <si>
    <t>Revenu de retraite</t>
  </si>
  <si>
    <t>Banque Scotia</t>
  </si>
  <si>
    <t>de Terrebonne</t>
  </si>
  <si>
    <t>Résidence privée pour aînés</t>
  </si>
  <si>
    <t>Démarches programmes sociofiscaux</t>
  </si>
  <si>
    <t>Organisme communautaire</t>
  </si>
  <si>
    <t>Recours des créanciers</t>
  </si>
  <si>
    <t>Saint-Cuthbert</t>
  </si>
  <si>
    <t>Revenu de travail</t>
  </si>
  <si>
    <t>Banque TD</t>
  </si>
  <si>
    <t>du Nord de Lanaudière</t>
  </si>
  <si>
    <t>Sans domicile fixe</t>
  </si>
  <si>
    <t>Organisme gouvernemental</t>
  </si>
  <si>
    <t>Saint-Didace</t>
  </si>
  <si>
    <t>RQAP</t>
  </si>
  <si>
    <t>Desjardins</t>
  </si>
  <si>
    <t>Le Manoir</t>
  </si>
  <si>
    <t>Faillite</t>
  </si>
  <si>
    <t>Professionnel</t>
  </si>
  <si>
    <t>Sainte-Élisabeth</t>
  </si>
  <si>
    <t>Sans revenus</t>
  </si>
  <si>
    <t>Tangerine</t>
  </si>
  <si>
    <t>Pierre-Le Gardeur</t>
  </si>
  <si>
    <t>Laisser-aller des dettes</t>
  </si>
  <si>
    <t>Réseau santé et services sociaux</t>
  </si>
  <si>
    <t>Sainte-Geneviève-de-Berthierville</t>
  </si>
  <si>
    <t>Zéro compte</t>
  </si>
  <si>
    <t>Négociations avec les créanciers</t>
  </si>
  <si>
    <t>Syndic et dépôt volontaire</t>
  </si>
  <si>
    <t xml:space="preserve">Saint-Gabriel </t>
  </si>
  <si>
    <t>Saint-Gabriel-de-Brandon</t>
  </si>
  <si>
    <t>Proposition de consommateur</t>
  </si>
  <si>
    <t>fonction automatique</t>
  </si>
  <si>
    <t>Saint-Ignace-de-Loyola</t>
  </si>
  <si>
    <t>Rien à modifier dans le budget</t>
  </si>
  <si>
    <t>Sans avenue, aucune solution</t>
  </si>
  <si>
    <t>Mascouche</t>
  </si>
  <si>
    <t>Vente d'actifs</t>
  </si>
  <si>
    <t>Terrebonne</t>
  </si>
  <si>
    <t>La Plaine</t>
  </si>
  <si>
    <t>Crabtree</t>
  </si>
  <si>
    <t>Joliette</t>
  </si>
  <si>
    <t>Notre-Dame des Prairies</t>
  </si>
  <si>
    <t>Notre-Dame-de-Lourdes</t>
  </si>
  <si>
    <t>Saint-Ambroise-de-Kildare</t>
  </si>
  <si>
    <t>Saint-Charles-Borromée</t>
  </si>
  <si>
    <t>Sainte-Mélanie</t>
  </si>
  <si>
    <t>Saint-Paul</t>
  </si>
  <si>
    <t>Saint-Thomas</t>
  </si>
  <si>
    <t>Village de Saint-Pierre</t>
  </si>
  <si>
    <t>Charlemagne</t>
  </si>
  <si>
    <t>L'Assomption</t>
  </si>
  <si>
    <t>Dettes_conso</t>
  </si>
  <si>
    <t>L'Épiphanie</t>
  </si>
  <si>
    <t>Dettes_hypo</t>
  </si>
  <si>
    <t>Repentigny</t>
  </si>
  <si>
    <t>Saint-Sulpice</t>
  </si>
  <si>
    <t>Chertsey</t>
  </si>
  <si>
    <t>Entrelacs</t>
  </si>
  <si>
    <t>Notre-Dame-de-la-Merci</t>
  </si>
  <si>
    <t>Motif_consultation</t>
  </si>
  <si>
    <t>Rawdon</t>
  </si>
  <si>
    <t>Saint-Alphonse-Rodriguez</t>
  </si>
  <si>
    <t>Saint-Côme</t>
  </si>
  <si>
    <t>Saint-Damien</t>
  </si>
  <si>
    <t>Saint-Donat</t>
  </si>
  <si>
    <t>Sainte-Béatrix</t>
  </si>
  <si>
    <t>Sainte-Émilie-de-l'Énergie</t>
  </si>
  <si>
    <t>Sainte-Marceline-de-Kildare</t>
  </si>
  <si>
    <t>Saint-Félix-de-Valois</t>
  </si>
  <si>
    <t>Saint-Jean-de-Matha</t>
  </si>
  <si>
    <t>Saint-Michel-des-Saints</t>
  </si>
  <si>
    <t>Saint-Zénon</t>
  </si>
  <si>
    <t>Valeurs</t>
  </si>
  <si>
    <t>Saint-Alexis</t>
  </si>
  <si>
    <t>Saint-Calixte</t>
  </si>
  <si>
    <t>Sainte-Julienne</t>
  </si>
  <si>
    <t>Sainte-Marie-Salomé</t>
  </si>
  <si>
    <t>Saint-Esprit</t>
  </si>
  <si>
    <t>Saint-Jacques</t>
  </si>
  <si>
    <t>Libellés</t>
  </si>
  <si>
    <t>Saint-Liguori</t>
  </si>
  <si>
    <t>Saint-Lin-Laurentides</t>
  </si>
  <si>
    <t>Saint-Roch-de-l'Achigan</t>
  </si>
  <si>
    <t>Saint-Roch-Ouest</t>
  </si>
  <si>
    <t>Nom du créancier</t>
  </si>
  <si>
    <t>Versement mensuel exigé</t>
  </si>
  <si>
    <t>Versement mensuel payé</t>
  </si>
  <si>
    <t>Dettes conso</t>
  </si>
  <si>
    <t>Dettes hypo</t>
  </si>
  <si>
    <t>Colonne</t>
  </si>
  <si>
    <t>A</t>
  </si>
  <si>
    <t>D</t>
  </si>
  <si>
    <t>E</t>
  </si>
  <si>
    <t>I</t>
  </si>
  <si>
    <t>M</t>
  </si>
  <si>
    <t>Ligne de…</t>
  </si>
  <si>
    <t>Ligne à…</t>
  </si>
  <si>
    <t>Amende</t>
  </si>
  <si>
    <t>Marge hypothécaire</t>
  </si>
  <si>
    <t>Arrérage</t>
  </si>
  <si>
    <t>Prêt hypothécaire</t>
  </si>
  <si>
    <t>Carte de crédit</t>
  </si>
  <si>
    <t>Dette gouvernementale</t>
  </si>
  <si>
    <t>Facture impayée</t>
  </si>
  <si>
    <t>Location d'auto</t>
  </si>
  <si>
    <t>Marge de crédit</t>
  </si>
  <si>
    <t>Prêt étudiant</t>
  </si>
  <si>
    <t>Prêt personnel</t>
  </si>
  <si>
    <t>Prêt usuraire</t>
  </si>
  <si>
    <t>Proposition</t>
  </si>
  <si>
    <t>Vente à tempérament</t>
  </si>
  <si>
    <t>Droit de rouler</t>
  </si>
  <si>
    <t>Téléphonie, Internet, TV, services en ligne</t>
  </si>
  <si>
    <t xml:space="preserve">Notes explicatives </t>
  </si>
  <si>
    <t>Composition_menage</t>
  </si>
  <si>
    <t>Etat_civil</t>
  </si>
  <si>
    <t>Reference</t>
  </si>
  <si>
    <t>Residence</t>
  </si>
  <si>
    <t>Solution_proposee</t>
  </si>
  <si>
    <t>C12</t>
  </si>
  <si>
    <t>E12</t>
  </si>
  <si>
    <t>E13</t>
  </si>
  <si>
    <t>E14</t>
  </si>
  <si>
    <t>E15</t>
  </si>
  <si>
    <t>Visitation-de-l'île-Dupas</t>
  </si>
  <si>
    <t>Saint-Norbert</t>
  </si>
  <si>
    <t>Municipalite</t>
  </si>
  <si>
    <t>Scolarite</t>
  </si>
  <si>
    <t>Caisse_Desjardins</t>
  </si>
  <si>
    <t>Habitation (entretien, achats, contrats)</t>
  </si>
  <si>
    <t>Assurance habitation</t>
  </si>
  <si>
    <t>Assurance vie</t>
  </si>
  <si>
    <t>Autres assurances</t>
  </si>
  <si>
    <t>Principale solution proposée</t>
  </si>
  <si>
    <t>Autre solution proposée</t>
  </si>
  <si>
    <t>Obligations liées aux enfants</t>
  </si>
  <si>
    <t>Télécoms</t>
  </si>
  <si>
    <t>REER / FERR</t>
  </si>
  <si>
    <t xml:space="preserve">Ce classeur permet de mesurer le rythme de vie à l'aide d'une prévision budgétaire annuelle. </t>
  </si>
  <si>
    <t>Les dépenses sont classées en obligations et en dépenses courantes (où il y a peut-être une marge de manoeuvre).</t>
  </si>
  <si>
    <t>Entrer les données dans les cellules prévues à cet effet seulement.</t>
  </si>
  <si>
    <t xml:space="preserve">Attention ! Pour éviter les erreurs liées à la modification des formules, le classeur ainsi que les feuilles sont protégés. </t>
  </si>
  <si>
    <t xml:space="preserve">Toutefois, et ce au risque de l'utilisateur, le mot de passe est:  aceflanaudiere </t>
  </si>
  <si>
    <t>Feuilles de calcul</t>
  </si>
  <si>
    <t>Description du créancier</t>
  </si>
  <si>
    <t>Véhicule 1</t>
  </si>
  <si>
    <t>Véhicule 2</t>
  </si>
  <si>
    <r>
      <rPr>
        <b/>
        <sz val="12"/>
        <color rgb="FFFFFFFF"/>
        <rFont val="Freesans"/>
      </rPr>
      <t>Dettes à la consommation</t>
    </r>
    <r>
      <rPr>
        <sz val="12"/>
        <color rgb="FFFFFFFF"/>
        <rFont val="Freesans"/>
      </rPr>
      <t xml:space="preserve">  </t>
    </r>
    <r>
      <rPr>
        <sz val="10"/>
        <color rgb="FFFFFFFF"/>
        <rFont val="Freesans"/>
      </rPr>
      <t>(prêt auto, prêt personnel, prêt étudiant, marge, carte de crédit, comptes en retard et autres)</t>
    </r>
  </si>
  <si>
    <r>
      <t>Dettes hypothécaires</t>
    </r>
    <r>
      <rPr>
        <sz val="11"/>
        <color rgb="FFFFFFFF"/>
        <rFont val="Freesans"/>
      </rPr>
      <t xml:space="preserve"> </t>
    </r>
    <r>
      <rPr>
        <sz val="10"/>
        <color rgb="FFFFFFFF"/>
        <rFont val="Freesans"/>
      </rPr>
      <t>(prêt et marge)</t>
    </r>
  </si>
  <si>
    <t>Attention - Ne pas modifier car le classeur ne fonctionnera plus - Pour usage interne de l'ACEF Lanaudière seulement</t>
  </si>
  <si>
    <t>Date OU Jour</t>
  </si>
  <si>
    <t>Les informations inscrites dans les grilles sont fournies par les consommateurs et n'engagent en rien la responsabilité de l'ACEF Lanaudière.</t>
  </si>
  <si>
    <t xml:space="preserve">Les informations inscrites dans les grilles sont fournies par les consommateurs </t>
  </si>
  <si>
    <t>et n'engagent en rien la responsabilité de l'ACEF Lanaudière.</t>
  </si>
  <si>
    <t>B12</t>
  </si>
  <si>
    <t>B13</t>
  </si>
  <si>
    <t>B14</t>
  </si>
  <si>
    <t>B15</t>
  </si>
  <si>
    <t>B3</t>
  </si>
  <si>
    <t>B4</t>
  </si>
  <si>
    <t>B5</t>
  </si>
  <si>
    <t>B6</t>
  </si>
  <si>
    <t>D3</t>
  </si>
  <si>
    <t>D4</t>
  </si>
  <si>
    <t>D5</t>
  </si>
  <si>
    <t>D6</t>
  </si>
  <si>
    <t>B9</t>
  </si>
  <si>
    <t>C9</t>
  </si>
  <si>
    <t>B10</t>
  </si>
  <si>
    <t>C10</t>
  </si>
  <si>
    <t>B11</t>
  </si>
  <si>
    <t>C11</t>
  </si>
  <si>
    <t>B16</t>
  </si>
  <si>
    <t>C16</t>
  </si>
  <si>
    <t>B17</t>
  </si>
  <si>
    <t>C17</t>
  </si>
  <si>
    <t>B19</t>
  </si>
  <si>
    <t>B20</t>
  </si>
  <si>
    <t>B21</t>
  </si>
  <si>
    <t>B22</t>
  </si>
  <si>
    <t>B24</t>
  </si>
  <si>
    <t>B26</t>
  </si>
  <si>
    <t>B27</t>
  </si>
  <si>
    <t>B28</t>
  </si>
  <si>
    <t>B29</t>
  </si>
  <si>
    <t>B30</t>
  </si>
  <si>
    <t>B31</t>
  </si>
  <si>
    <t>B32</t>
  </si>
  <si>
    <t>B34</t>
  </si>
  <si>
    <t>B35</t>
  </si>
  <si>
    <t>F16</t>
  </si>
  <si>
    <t>F23</t>
  </si>
  <si>
    <t>F30</t>
  </si>
  <si>
    <t>F36</t>
  </si>
  <si>
    <t>F41</t>
  </si>
  <si>
    <t>E11</t>
  </si>
  <si>
    <t>E16</t>
  </si>
  <si>
    <t>H24</t>
  </si>
  <si>
    <t>J24</t>
  </si>
  <si>
    <t>L24</t>
  </si>
  <si>
    <t>E25</t>
  </si>
  <si>
    <t>E26</t>
  </si>
  <si>
    <t>H37</t>
  </si>
  <si>
    <t>J37</t>
  </si>
  <si>
    <t>L37</t>
  </si>
  <si>
    <t>E38</t>
  </si>
  <si>
    <t>E39</t>
  </si>
  <si>
    <t>E40</t>
  </si>
  <si>
    <t>E44</t>
  </si>
  <si>
    <t>A20:A30 et A56</t>
  </si>
  <si>
    <t>Obligations_Liste</t>
  </si>
  <si>
    <t>Pour bilan mois</t>
  </si>
  <si>
    <t>Prestations</t>
  </si>
  <si>
    <r>
      <t xml:space="preserve">Liquidités à définir </t>
    </r>
    <r>
      <rPr>
        <sz val="9"/>
        <color rgb="FF000000"/>
        <rFont val="Freesans"/>
      </rPr>
      <t>(compte chèque, compte épargnes, argent comptant, carte prépayée, etc.)</t>
    </r>
  </si>
  <si>
    <t>Total actifs immobiliers</t>
  </si>
  <si>
    <t>Total véhicules</t>
  </si>
  <si>
    <t>Total actifs divers</t>
  </si>
  <si>
    <t>Total épargnes</t>
  </si>
  <si>
    <t>Total liquidités</t>
  </si>
  <si>
    <r>
      <t xml:space="preserve">Descriptifs reportés automatiquement des </t>
    </r>
    <r>
      <rPr>
        <b/>
        <i/>
        <sz val="11"/>
        <color rgb="FF000000"/>
        <rFont val="Freesans"/>
      </rPr>
      <t>Actifs</t>
    </r>
  </si>
  <si>
    <r>
      <t>Gestion courante</t>
    </r>
    <r>
      <rPr>
        <b/>
        <sz val="14"/>
        <color rgb="FF719663"/>
        <rFont val="Freesans"/>
      </rPr>
      <t xml:space="preserve"> </t>
    </r>
    <r>
      <rPr>
        <b/>
        <sz val="12"/>
        <color rgb="FF719663"/>
        <rFont val="Freesans"/>
      </rPr>
      <t>(détails des entrées et sorties d'argent régulières)</t>
    </r>
  </si>
  <si>
    <r>
      <t xml:space="preserve">Descriptifs reportés automatiquement des </t>
    </r>
    <r>
      <rPr>
        <b/>
        <i/>
        <sz val="12"/>
        <color theme="0"/>
        <rFont val="Freesans"/>
      </rPr>
      <t>Actifs</t>
    </r>
  </si>
  <si>
    <t xml:space="preserve">Signataire(s) </t>
  </si>
  <si>
    <t>Compte 1</t>
  </si>
  <si>
    <t>Compte 2</t>
  </si>
  <si>
    <t>Compte 3</t>
  </si>
  <si>
    <t>Compte 4</t>
  </si>
  <si>
    <t>Compte 5</t>
  </si>
  <si>
    <t>Compte 6</t>
  </si>
  <si>
    <t>Retour au bilan</t>
  </si>
  <si>
    <t>Commencer par indiquer les soldes des comptes au bas de la page.</t>
  </si>
  <si>
    <t>Commencer ici.</t>
  </si>
  <si>
    <r>
      <t xml:space="preserve">Vérifier que le montant final est égal au montant réellement restant dans les comptes. Ce montant va correspondre au total des </t>
    </r>
    <r>
      <rPr>
        <i/>
        <sz val="11"/>
        <color rgb="FF000000"/>
        <rFont val="Freesans"/>
      </rPr>
      <t>Soldes de départ</t>
    </r>
    <r>
      <rPr>
        <sz val="11"/>
        <color rgb="FF000000"/>
        <rFont val="Freesans"/>
      </rPr>
      <t xml:space="preserve"> du prochain mois.</t>
    </r>
  </si>
  <si>
    <t>Cliquer sur le bon mois pour entrer les données mensuelles.</t>
  </si>
  <si>
    <r>
      <t xml:space="preserve">S'il n'y a pas de % malgré un montant dans la colonne </t>
    </r>
    <r>
      <rPr>
        <i/>
        <sz val="11"/>
        <color rgb="FF000000"/>
        <rFont val="Freesans"/>
      </rPr>
      <t xml:space="preserve">Total annuel, </t>
    </r>
    <r>
      <rPr>
        <sz val="11"/>
        <color rgb="FF000000"/>
        <rFont val="Freesans"/>
      </rPr>
      <t xml:space="preserve">c'est que le poste budgétaire est à zéro dans la </t>
    </r>
    <r>
      <rPr>
        <i/>
        <sz val="11"/>
        <color rgb="FF000000"/>
        <rFont val="Freesans"/>
      </rPr>
      <t>Prévision annuelle</t>
    </r>
    <r>
      <rPr>
        <sz val="11"/>
        <color rgb="FF000000"/>
        <rFont val="Freesans"/>
      </rPr>
      <t>.</t>
    </r>
  </si>
  <si>
    <r>
      <t xml:space="preserve">Revoir la </t>
    </r>
    <r>
      <rPr>
        <b/>
        <i/>
        <sz val="14"/>
        <color theme="0"/>
        <rFont val="Freesans"/>
      </rPr>
      <t>Prévision annuelle</t>
    </r>
    <r>
      <rPr>
        <b/>
        <sz val="14"/>
        <color theme="0"/>
        <rFont val="Freesans"/>
      </rPr>
      <t>.</t>
    </r>
  </si>
  <si>
    <t>Convertisseur</t>
  </si>
  <si>
    <r>
      <t xml:space="preserve">Comparer les 2 colonnes </t>
    </r>
    <r>
      <rPr>
        <i/>
        <sz val="11"/>
        <rFont val="Freesans"/>
      </rPr>
      <t>Total</t>
    </r>
    <r>
      <rPr>
        <sz val="11"/>
        <rFont val="Freesans"/>
      </rPr>
      <t xml:space="preserve"> pour valider qu'aucun montant n'a été oublié.</t>
    </r>
  </si>
  <si>
    <r>
      <t xml:space="preserve">Ensuite, la </t>
    </r>
    <r>
      <rPr>
        <b/>
        <i/>
        <sz val="14"/>
        <color theme="0"/>
        <rFont val="Freesans"/>
      </rPr>
      <t>Prévision annuelle</t>
    </r>
    <r>
      <rPr>
        <b/>
        <sz val="14"/>
        <color theme="0"/>
        <rFont val="Freesans"/>
      </rPr>
      <t>.</t>
    </r>
  </si>
  <si>
    <t>Zone à compléter.</t>
  </si>
  <si>
    <t>Commencer.</t>
  </si>
  <si>
    <r>
      <t xml:space="preserve">Continuer avec le </t>
    </r>
    <r>
      <rPr>
        <i/>
        <sz val="11"/>
        <color theme="0"/>
        <rFont val="Freesans"/>
      </rPr>
      <t xml:space="preserve">Bilan annuel </t>
    </r>
    <r>
      <rPr>
        <sz val="11"/>
        <color theme="0"/>
        <rFont val="Freesans"/>
      </rPr>
      <t xml:space="preserve">pour entrer les données mensuelles. Utiliser la feuille de </t>
    </r>
    <r>
      <rPr>
        <i/>
        <sz val="11"/>
        <color theme="0"/>
        <rFont val="Freesans"/>
      </rPr>
      <t>Gestion courante</t>
    </r>
    <r>
      <rPr>
        <sz val="11"/>
        <color theme="0"/>
        <rFont val="Freesans"/>
      </rPr>
      <t xml:space="preserve"> au besoin comme aide-mémoire.</t>
    </r>
  </si>
  <si>
    <r>
      <t xml:space="preserve">Ensuite, les </t>
    </r>
    <r>
      <rPr>
        <b/>
        <i/>
        <sz val="14"/>
        <color theme="0"/>
        <rFont val="Calibri"/>
        <family val="2"/>
      </rPr>
      <t>Dettes</t>
    </r>
    <r>
      <rPr>
        <b/>
        <sz val="14"/>
        <color theme="0"/>
        <rFont val="Calibri"/>
        <family val="2"/>
      </rPr>
      <t>.</t>
    </r>
  </si>
  <si>
    <t>Les données sont entrées automatiquement à partir des chiffres inscrits dans chaque suivi mensuel des feuilles suivantes.</t>
  </si>
  <si>
    <t>Aller à l'étape suivante.</t>
  </si>
  <si>
    <r>
      <t xml:space="preserve">Utiliser les </t>
    </r>
    <r>
      <rPr>
        <b/>
        <i/>
        <sz val="11"/>
        <color rgb="FFEAB200"/>
        <rFont val="Freesans"/>
      </rPr>
      <t>convertisseurs</t>
    </r>
    <r>
      <rPr>
        <sz val="11"/>
        <rFont val="Freesans"/>
      </rPr>
      <t xml:space="preserve"> si un montant n'est pas mensuel pour calculer l'équivalent selon la fréquence.</t>
    </r>
  </si>
  <si>
    <t>Actifs et Dettes</t>
  </si>
  <si>
    <t>Utile pour compléter la prévision annuelle, pour évaluer sa santé financière et pour prendre des décisions.</t>
  </si>
  <si>
    <t xml:space="preserve">Donne un portrait de la situation financière à un moment précis. </t>
  </si>
  <si>
    <t>Inscrire l'information concernant les biens possédés et les dettes à payer.</t>
  </si>
  <si>
    <t>Reprendre l'exercice en cas de hausse de l'endettement, remboursement complet d'une dette, achat ou vente d'actif.</t>
  </si>
  <si>
    <t>Être le plus réaliste possible.</t>
  </si>
  <si>
    <t>Ne pas surestimer les revenus ni sous-estimer les dépenses.</t>
  </si>
  <si>
    <t>Inscrire l'ensemble des revenus et dépenses.</t>
  </si>
  <si>
    <t>Ne pas oublier de postes budgétaires, même les occasionnels.</t>
  </si>
  <si>
    <t>Évaluer le mieux possible et confirmer l'estimation en faisant le suivi.</t>
  </si>
  <si>
    <t>Cet aide-mémoire facilite les suivis budgétaires mensuels.</t>
  </si>
  <si>
    <t>Inscrire les détails des entrées et sorties d'argent régulières.</t>
  </si>
  <si>
    <t>Les douze mois complétés donnent un portrait réel de l'année.</t>
  </si>
  <si>
    <t>Affiche automatiquement les données inscrites sur chaque mois respectif.</t>
  </si>
  <si>
    <t>Janvier à décembre</t>
  </si>
  <si>
    <t>La gestion mensuelle permet de suivre le budget au quotidien afin de respecter la prévision annuelle établie.</t>
  </si>
  <si>
    <t xml:space="preserve">Il est important de faire la planification mensuelle avant le début du mois pour s'assurer d'avoir un budget équilibré.  </t>
  </si>
  <si>
    <t>Inscrire les revenus et les dépenses du mois visé.</t>
  </si>
  <si>
    <t>Il faut que les revenus couvrent toutes les dépenses pour éviter des conséquences tel que des retards de paiement.</t>
  </si>
  <si>
    <t>ACEF Lanaudière, 200 rue de Salaberry, bureau 124, Joliette, QC, J6E 4G1 | 450 756-1333 | 1 866 414-1333</t>
  </si>
  <si>
    <t xml:space="preserve">aceflanaudiere.ca </t>
  </si>
  <si>
    <t>Cette œuvre est mise à disposition sous licence Attribution | Pas d’utilisation commerciale | Partage dans les mêmes conditions</t>
  </si>
  <si>
    <r>
      <t xml:space="preserve">Pour voir une copie de cette licence, visitez : </t>
    </r>
    <r>
      <rPr>
        <u/>
        <sz val="11"/>
        <color rgb="FFB0B0B0"/>
        <rFont val="Trebuchet MS"/>
        <family val="2"/>
        <scheme val="minor"/>
      </rPr>
      <t>https://creativecommons.org/licenses/by-nc-sa/2.5/ca/deed.fr</t>
    </r>
  </si>
  <si>
    <t>Pour lire les notes insérées dans certaines cellules, positionner la flèche sur le petit triangle rouge au coin supérieur droit.</t>
  </si>
  <si>
    <t xml:space="preserve">Après avoir inscrit les montants mensuels à droite, reporter-les ici dans les bonnes colonnes. </t>
  </si>
  <si>
    <t>Fonctionnement général</t>
  </si>
  <si>
    <t>et inscrire les montants mensuels.</t>
  </si>
  <si>
    <t xml:space="preserve">pour compléter les descriptions manquantes </t>
  </si>
  <si>
    <t xml:space="preserve">Utiliser les cases blanches </t>
  </si>
  <si>
    <t>Total des obligations et dettes</t>
  </si>
  <si>
    <t>Soldes à la fin de la période 1</t>
  </si>
  <si>
    <t>Soldes à la fin de la période 2</t>
  </si>
  <si>
    <t>Soldes à la fin de la période 3</t>
  </si>
  <si>
    <t>Soldes à la fin de la période 4</t>
  </si>
  <si>
    <t>Soldes à la fin de la période 5</t>
  </si>
  <si>
    <r>
      <t>Gestion courante</t>
    </r>
    <r>
      <rPr>
        <sz val="14"/>
        <color rgb="FF83AE7A"/>
        <rFont val="Freesans"/>
      </rPr>
      <t xml:space="preserve"> </t>
    </r>
    <r>
      <rPr>
        <sz val="12"/>
        <color rgb="FF83AE7A"/>
        <rFont val="Freesans"/>
      </rPr>
      <t xml:space="preserve">(optionnel) </t>
    </r>
  </si>
  <si>
    <t>Autobus/Taxi…</t>
  </si>
  <si>
    <t xml:space="preserve">Pour faire le bilan annuel, choisir dans la liste toutes les catégories correspondantes. </t>
  </si>
  <si>
    <t>Pour faire le bilan annuel, choisir dans la liste toutes les catégories correspondantes.</t>
  </si>
  <si>
    <t xml:space="preserve">Pour faire le bilan annuel, choisir dans la liste toutes les catégories correspondantes.  </t>
  </si>
  <si>
    <t>Argent disponible à la fin</t>
  </si>
  <si>
    <t>Argent disponible au début</t>
  </si>
  <si>
    <t>Les seules données pertinentes à compléter pour un usage personnel sont les noms des personnes car ils sont reportés ailleurs dans le classeur.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</si>
</sst>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0.00\ &quot;$&quot;_);\(#,##0.00\ &quot;$&quot;\)"/>
    <numFmt numFmtId="44" formatCode="_ * #,##0.00_)\ &quot;$&quot;_ ;_ * \(#,##0.00\)\ &quot;$&quot;_ ;_ * &quot;-&quot;??_)\ &quot;$&quot;_ ;_ @_ "/>
    <numFmt numFmtId="164" formatCode="#,##0.00\ [$$-C0C];[Red]\-#,##0.00\ [$$-C0C]"/>
    <numFmt numFmtId="165" formatCode="mmmm"/>
    <numFmt numFmtId="166" formatCode="#,##0.00\ &quot;$&quot;"/>
    <numFmt numFmtId="167" formatCode="_ * #,##0.00_)_ ;_ * \(#,##0.00\)_ "/>
    <numFmt numFmtId="168" formatCode="#,##0.00\ [$$-C0C]_ ;[Red]\-#,##0.00\ [$$-C0C]\ "/>
    <numFmt numFmtId="169" formatCode="ddd/dd/mmm"/>
    <numFmt numFmtId="170" formatCode="#,##0.00\ &quot;$&quot;;[Red]\-#,##0.00\ &quot;$&quot;"/>
    <numFmt numFmtId="171" formatCode="#,##0.00\ &quot;$&quot;;[Red]\-#,##0.00\ &quot;$&quot;;0.00\ &quot;$&quot;"/>
  </numFmts>
  <fonts count="105">
    <font>
      <sz val="11"/>
      <color theme="1"/>
      <name val="Trebuchet MS"/>
      <family val="2"/>
      <scheme val="minor"/>
    </font>
    <font>
      <sz val="11"/>
      <color theme="1"/>
      <name val="Trebuchet MS"/>
      <family val="2"/>
      <scheme val="minor"/>
    </font>
    <font>
      <sz val="10"/>
      <name val="Arial"/>
      <family val="2"/>
    </font>
    <font>
      <b/>
      <i/>
      <sz val="10"/>
      <name val="Arial"/>
      <family val="2"/>
    </font>
    <font>
      <sz val="17"/>
      <color theme="0"/>
      <name val="Trebuchet MS"/>
      <family val="2"/>
      <scheme val="minor"/>
    </font>
    <font>
      <sz val="9"/>
      <color indexed="81"/>
      <name val="Tahoma"/>
      <family val="2"/>
    </font>
    <font>
      <b/>
      <sz val="12"/>
      <color rgb="FFFF0000"/>
      <name val="Arial"/>
      <family val="2"/>
    </font>
    <font>
      <b/>
      <sz val="10"/>
      <name val="Arial"/>
      <family val="2"/>
    </font>
    <font>
      <sz val="8"/>
      <name val="Trebuchet MS"/>
      <family val="2"/>
      <scheme val="minor"/>
    </font>
    <font>
      <b/>
      <sz val="11"/>
      <color theme="0"/>
      <name val="Trebuchet MS"/>
      <family val="2"/>
      <scheme val="minor"/>
    </font>
    <font>
      <sz val="10"/>
      <color rgb="FF000000"/>
      <name val="Arial"/>
      <family val="2"/>
    </font>
    <font>
      <b/>
      <sz val="12"/>
      <name val="FreeSans"/>
    </font>
    <font>
      <u/>
      <sz val="10"/>
      <color theme="10"/>
      <name val="Arial"/>
      <family val="2"/>
    </font>
    <font>
      <sz val="11"/>
      <color theme="0"/>
      <name val="Trebuchet MS"/>
      <family val="2"/>
      <scheme val="minor"/>
    </font>
    <font>
      <b/>
      <sz val="11"/>
      <color theme="3"/>
      <name val="Trebuchet MS"/>
      <family val="2"/>
      <scheme val="minor"/>
    </font>
    <font>
      <b/>
      <u/>
      <sz val="14"/>
      <color rgb="FFC00000"/>
      <name val="Calibri"/>
      <family val="2"/>
    </font>
    <font>
      <u/>
      <sz val="14"/>
      <color theme="11"/>
      <name val="Calibri"/>
      <family val="2"/>
    </font>
    <font>
      <sz val="10"/>
      <color theme="1"/>
      <name val="Arial"/>
      <family val="2"/>
    </font>
    <font>
      <sz val="12"/>
      <name val="FreeSans"/>
    </font>
    <font>
      <i/>
      <sz val="11"/>
      <name val="Freesans"/>
    </font>
    <font>
      <sz val="11"/>
      <name val="Freesans"/>
    </font>
    <font>
      <b/>
      <sz val="11"/>
      <color rgb="FFFF0000"/>
      <name val="Freesans"/>
    </font>
    <font>
      <sz val="11"/>
      <color rgb="FF000000"/>
      <name val="Freesans"/>
    </font>
    <font>
      <b/>
      <sz val="26"/>
      <color rgb="FF719663"/>
      <name val="Freesans"/>
    </font>
    <font>
      <b/>
      <sz val="26"/>
      <color rgb="FF7DA66E"/>
      <name val="Freesans"/>
    </font>
    <font>
      <sz val="14"/>
      <color theme="0"/>
      <name val="Freesans"/>
    </font>
    <font>
      <b/>
      <sz val="11"/>
      <color rgb="FF000000"/>
      <name val="Freesans"/>
    </font>
    <font>
      <b/>
      <sz val="12"/>
      <color indexed="9"/>
      <name val="Freesans"/>
    </font>
    <font>
      <b/>
      <sz val="12"/>
      <color theme="0"/>
      <name val="Freesans"/>
    </font>
    <font>
      <b/>
      <sz val="12"/>
      <color rgb="FF000000"/>
      <name val="Freesans"/>
    </font>
    <font>
      <sz val="12"/>
      <color theme="1"/>
      <name val="Freesans"/>
    </font>
    <font>
      <b/>
      <sz val="12"/>
      <color theme="4"/>
      <name val="Freesans"/>
    </font>
    <font>
      <sz val="11"/>
      <color theme="1"/>
      <name val="Freesans"/>
    </font>
    <font>
      <b/>
      <sz val="12"/>
      <color rgb="FFFFFFFF"/>
      <name val="Freesans"/>
    </font>
    <font>
      <sz val="12"/>
      <color rgb="FFFFFFFF"/>
      <name val="Freesans"/>
    </font>
    <font>
      <sz val="11"/>
      <color rgb="FFFFFFFF"/>
      <name val="Freesans"/>
    </font>
    <font>
      <sz val="12"/>
      <color theme="0"/>
      <name val="Freesans"/>
    </font>
    <font>
      <b/>
      <sz val="12"/>
      <color theme="1"/>
      <name val="Freesans"/>
    </font>
    <font>
      <sz val="12"/>
      <color indexed="9"/>
      <name val="Freesans"/>
    </font>
    <font>
      <sz val="10"/>
      <color rgb="FF000000"/>
      <name val="Freesans"/>
    </font>
    <font>
      <sz val="12"/>
      <color rgb="FF000000"/>
      <name val="Freesans"/>
    </font>
    <font>
      <sz val="12"/>
      <color rgb="FF00B050"/>
      <name val="Freesans"/>
    </font>
    <font>
      <b/>
      <sz val="10"/>
      <name val="Freesans"/>
    </font>
    <font>
      <b/>
      <sz val="12"/>
      <color rgb="FF00B050"/>
      <name val="Freesans"/>
    </font>
    <font>
      <b/>
      <sz val="10"/>
      <color rgb="FF000000"/>
      <name val="Freesans"/>
    </font>
    <font>
      <b/>
      <sz val="11"/>
      <name val="Freesans"/>
    </font>
    <font>
      <sz val="10"/>
      <name val="Freesans"/>
    </font>
    <font>
      <sz val="10"/>
      <color theme="0"/>
      <name val="Freesans"/>
    </font>
    <font>
      <b/>
      <sz val="12"/>
      <color rgb="FFC00000"/>
      <name val="Freesans"/>
    </font>
    <font>
      <sz val="9"/>
      <name val="Freesans"/>
    </font>
    <font>
      <sz val="10"/>
      <color indexed="12"/>
      <name val="Freesans"/>
    </font>
    <font>
      <sz val="10"/>
      <color theme="1"/>
      <name val="Freesans"/>
    </font>
    <font>
      <sz val="11"/>
      <color indexed="12"/>
      <name val="Freesans"/>
    </font>
    <font>
      <sz val="12"/>
      <color theme="0" tint="-0.499984740745262"/>
      <name val="Freesans"/>
    </font>
    <font>
      <sz val="12"/>
      <color theme="4"/>
      <name val="Freesans"/>
    </font>
    <font>
      <sz val="10"/>
      <name val="Arial"/>
      <family val="2"/>
    </font>
    <font>
      <b/>
      <sz val="12"/>
      <color rgb="FF719663"/>
      <name val="Freesans"/>
    </font>
    <font>
      <b/>
      <sz val="11"/>
      <color theme="0"/>
      <name val="Freesans"/>
    </font>
    <font>
      <b/>
      <sz val="11"/>
      <color rgb="FF719663"/>
      <name val="FreeSans"/>
    </font>
    <font>
      <b/>
      <sz val="15"/>
      <color theme="0"/>
      <name val="Freesans"/>
    </font>
    <font>
      <b/>
      <sz val="14"/>
      <color theme="0"/>
      <name val="Freesans"/>
    </font>
    <font>
      <sz val="11"/>
      <color rgb="FFC00000"/>
      <name val="Freesans"/>
    </font>
    <font>
      <sz val="10"/>
      <color rgb="FFFFFFFF"/>
      <name val="Freesans"/>
    </font>
    <font>
      <sz val="13"/>
      <color theme="0"/>
      <name val="Freesans"/>
    </font>
    <font>
      <sz val="13"/>
      <name val="Freesans"/>
    </font>
    <font>
      <sz val="13"/>
      <color rgb="FF000000"/>
      <name val="Freesans"/>
    </font>
    <font>
      <sz val="14"/>
      <name val="Freesans"/>
    </font>
    <font>
      <sz val="14"/>
      <color rgb="FF000000"/>
      <name val="Freesans"/>
    </font>
    <font>
      <sz val="11"/>
      <color rgb="FFB0B0B0"/>
      <name val="Trebuchet MS"/>
      <family val="2"/>
      <scheme val="minor"/>
    </font>
    <font>
      <sz val="11"/>
      <color theme="2" tint="-0.249977111117893"/>
      <name val="Freesans"/>
    </font>
    <font>
      <sz val="10"/>
      <color theme="1"/>
      <name val="Tahoma"/>
      <family val="2"/>
    </font>
    <font>
      <sz val="10"/>
      <color indexed="81"/>
      <name val="Tahoma"/>
      <family val="2"/>
    </font>
    <font>
      <sz val="9"/>
      <color theme="1"/>
      <name val="Tahoma"/>
      <family val="2"/>
    </font>
    <font>
      <b/>
      <sz val="10"/>
      <color theme="1"/>
      <name val="Freesans"/>
    </font>
    <font>
      <sz val="9"/>
      <color rgb="FF000000"/>
      <name val="Freesans"/>
    </font>
    <font>
      <b/>
      <sz val="12"/>
      <color rgb="FFEAB200"/>
      <name val="FreeSans"/>
    </font>
    <font>
      <sz val="10"/>
      <color rgb="FF000000"/>
      <name val="Tahoma"/>
      <family val="2"/>
    </font>
    <font>
      <b/>
      <i/>
      <sz val="11"/>
      <color rgb="FF000000"/>
      <name val="Freesans"/>
    </font>
    <font>
      <b/>
      <sz val="14"/>
      <color rgb="FF719663"/>
      <name val="Freesans"/>
    </font>
    <font>
      <b/>
      <i/>
      <sz val="12"/>
      <color theme="0"/>
      <name val="Freesans"/>
    </font>
    <font>
      <i/>
      <sz val="10"/>
      <color indexed="81"/>
      <name val="Tahoma"/>
      <family val="2"/>
    </font>
    <font>
      <i/>
      <sz val="9"/>
      <color theme="1"/>
      <name val="Tahoma"/>
      <family val="2"/>
    </font>
    <font>
      <i/>
      <sz val="10"/>
      <color rgb="FF000000"/>
      <name val="Tahoma"/>
      <family val="2"/>
    </font>
    <font>
      <i/>
      <sz val="10"/>
      <color theme="1"/>
      <name val="Tahoma"/>
      <family val="2"/>
    </font>
    <font>
      <b/>
      <sz val="12"/>
      <color rgb="FF96C486"/>
      <name val="FreeSans"/>
    </font>
    <font>
      <b/>
      <sz val="14"/>
      <color theme="0"/>
      <name val="Calibri"/>
      <family val="2"/>
    </font>
    <font>
      <i/>
      <sz val="11"/>
      <color rgb="FF000000"/>
      <name val="Freesans"/>
    </font>
    <font>
      <b/>
      <i/>
      <sz val="14"/>
      <color theme="0"/>
      <name val="Freesans"/>
    </font>
    <font>
      <sz val="11"/>
      <color theme="0"/>
      <name val="Freesans"/>
    </font>
    <font>
      <i/>
      <sz val="11"/>
      <color theme="0"/>
      <name val="Freesans"/>
    </font>
    <font>
      <b/>
      <i/>
      <sz val="14"/>
      <color theme="0"/>
      <name val="Calibri"/>
      <family val="2"/>
    </font>
    <font>
      <b/>
      <sz val="9"/>
      <name val="Freesans"/>
    </font>
    <font>
      <b/>
      <i/>
      <sz val="11"/>
      <color rgb="FFEAB200"/>
      <name val="Freesans"/>
    </font>
    <font>
      <sz val="9"/>
      <color theme="1"/>
      <name val="Freesans"/>
    </font>
    <font>
      <b/>
      <sz val="14"/>
      <color rgb="FF83AE7A"/>
      <name val="Freesans"/>
    </font>
    <font>
      <b/>
      <sz val="12"/>
      <color theme="2" tint="-0.499984740745262"/>
      <name val="Freesans"/>
    </font>
    <font>
      <sz val="14"/>
      <color rgb="FF83AE7A"/>
      <name val="Freesans"/>
    </font>
    <font>
      <sz val="12"/>
      <color rgb="FF83AE7A"/>
      <name val="Freesans"/>
    </font>
    <font>
      <u/>
      <sz val="11"/>
      <color rgb="FFB0B0B0"/>
      <name val="Trebuchet MS"/>
      <family val="2"/>
      <scheme val="minor"/>
    </font>
    <font>
      <sz val="11"/>
      <color indexed="81"/>
      <name val="Freesans"/>
    </font>
    <font>
      <sz val="11"/>
      <color rgb="FFF0D574"/>
      <name val="Freesans"/>
    </font>
    <font>
      <b/>
      <sz val="11"/>
      <color rgb="FFEAB200"/>
      <name val="Freesans"/>
    </font>
    <font>
      <sz val="11"/>
      <color theme="1" tint="0.499984740745262"/>
      <name val="Freesans"/>
    </font>
    <font>
      <b/>
      <sz val="11"/>
      <color theme="0" tint="-0.499984740745262"/>
      <name val="Freesans"/>
    </font>
    <font>
      <sz val="11"/>
      <color rgb="FFFF0000"/>
      <name val="Freesans"/>
    </font>
  </fonts>
  <fills count="25">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217346"/>
        <bgColor indexed="64"/>
      </patternFill>
    </fill>
    <fill>
      <patternFill patternType="solid">
        <fgColor theme="0" tint="-0.249977111117893"/>
        <bgColor indexed="64"/>
      </patternFill>
    </fill>
    <fill>
      <patternFill patternType="solid">
        <fgColor theme="7" tint="0.79998168889431442"/>
        <bgColor indexed="65"/>
      </patternFill>
    </fill>
    <fill>
      <patternFill patternType="solid">
        <fgColor theme="9" tint="0.79998168889431442"/>
        <bgColor indexed="65"/>
      </patternFill>
    </fill>
    <fill>
      <patternFill patternType="solid">
        <fgColor theme="9"/>
      </patternFill>
    </fill>
    <fill>
      <patternFill patternType="solid">
        <fgColor theme="0"/>
        <bgColor indexed="64"/>
      </patternFill>
    </fill>
    <fill>
      <patternFill patternType="solid">
        <fgColor theme="7"/>
      </patternFill>
    </fill>
    <fill>
      <patternFill patternType="solid">
        <fgColor theme="9" tint="0.59999389629810485"/>
        <bgColor indexed="65"/>
      </patternFill>
    </fill>
    <fill>
      <patternFill patternType="solid">
        <fgColor rgb="FF96C486"/>
        <bgColor indexed="64"/>
      </patternFill>
    </fill>
    <fill>
      <patternFill patternType="solid">
        <fgColor theme="2"/>
        <bgColor indexed="64"/>
      </patternFill>
    </fill>
    <fill>
      <patternFill patternType="solid">
        <fgColor rgb="FFE3F1FF"/>
        <bgColor indexed="64"/>
      </patternFill>
    </fill>
    <fill>
      <patternFill patternType="solid">
        <fgColor rgb="FFFCCFCF"/>
        <bgColor indexed="64"/>
      </patternFill>
    </fill>
    <fill>
      <patternFill patternType="solid">
        <fgColor rgb="FFDFEDDA"/>
        <bgColor indexed="64"/>
      </patternFill>
    </fill>
    <fill>
      <patternFill patternType="solid">
        <fgColor rgb="FFEBEBEB"/>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DEEEFF"/>
        <bgColor indexed="30"/>
      </patternFill>
    </fill>
    <fill>
      <patternFill patternType="solid">
        <fgColor rgb="FFDEEEFF"/>
        <bgColor indexed="64"/>
      </patternFill>
    </fill>
    <fill>
      <patternFill patternType="solid">
        <fgColor rgb="FFF0D574"/>
        <bgColor indexed="64"/>
      </patternFill>
    </fill>
    <fill>
      <patternFill patternType="solid">
        <fgColor rgb="FFF1D983"/>
        <bgColor indexed="64"/>
      </patternFill>
    </fill>
  </fills>
  <borders count="216">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style="dashed">
        <color theme="2" tint="-9.9948118533890809E-2"/>
      </left>
      <right style="dashed">
        <color theme="2" tint="-9.9948118533890809E-2"/>
      </right>
      <top style="dashed">
        <color theme="2" tint="-9.9948118533890809E-2"/>
      </top>
      <bottom style="dashed">
        <color theme="2" tint="-9.9948118533890809E-2"/>
      </bottom>
      <diagonal/>
    </border>
    <border>
      <left style="dashed">
        <color theme="2" tint="-9.9948118533890809E-2"/>
      </left>
      <right/>
      <top style="dashed">
        <color theme="2" tint="-9.9948118533890809E-2"/>
      </top>
      <bottom style="dashed">
        <color theme="2" tint="-9.9948118533890809E-2"/>
      </bottom>
      <diagonal/>
    </border>
    <border>
      <left/>
      <right/>
      <top/>
      <bottom style="medium">
        <color theme="4" tint="0.39997558519241921"/>
      </bottom>
      <diagonal/>
    </border>
    <border>
      <left/>
      <right style="dashed">
        <color theme="2" tint="-9.9948118533890809E-2"/>
      </right>
      <top style="dashed">
        <color theme="2" tint="-9.9948118533890809E-2"/>
      </top>
      <bottom style="dashed">
        <color theme="2" tint="-9.9948118533890809E-2"/>
      </bottom>
      <diagonal/>
    </border>
    <border>
      <left style="dashed">
        <color theme="2" tint="-9.9948118533890809E-2"/>
      </left>
      <right style="dashed">
        <color theme="2" tint="-9.9948118533890809E-2"/>
      </right>
      <top/>
      <bottom style="dashed">
        <color theme="2" tint="-9.9948118533890809E-2"/>
      </bottom>
      <diagonal/>
    </border>
    <border>
      <left/>
      <right/>
      <top style="thin">
        <color theme="2" tint="-9.9978637043366805E-2"/>
      </top>
      <bottom/>
      <diagonal/>
    </border>
    <border>
      <left/>
      <right/>
      <top/>
      <bottom style="thin">
        <color theme="2" tint="-9.9978637043366805E-2"/>
      </bottom>
      <diagonal/>
    </border>
    <border>
      <left style="thin">
        <color theme="2" tint="-9.9978637043366805E-2"/>
      </left>
      <right style="dashed">
        <color theme="2" tint="-9.9948118533890809E-2"/>
      </right>
      <top style="dashed">
        <color theme="2" tint="-9.9948118533890809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top style="thin">
        <color theme="2" tint="-9.9978637043366805E-2"/>
      </top>
      <bottom/>
      <diagonal/>
    </border>
    <border>
      <left style="dotted">
        <color auto="1"/>
      </left>
      <right style="dotted">
        <color auto="1"/>
      </right>
      <top/>
      <bottom style="dotted">
        <color auto="1"/>
      </bottom>
      <diagonal/>
    </border>
    <border>
      <left/>
      <right/>
      <top style="dashed">
        <color theme="2" tint="-9.9948118533890809E-2"/>
      </top>
      <bottom style="dashed">
        <color theme="2" tint="-9.9948118533890809E-2"/>
      </bottom>
      <diagonal/>
    </border>
    <border>
      <left style="thin">
        <color theme="2" tint="-9.9978637043366805E-2"/>
      </left>
      <right/>
      <top/>
      <bottom/>
      <diagonal/>
    </border>
    <border>
      <left/>
      <right style="thin">
        <color theme="2" tint="-9.9978637043366805E-2"/>
      </right>
      <top/>
      <bottom/>
      <diagonal/>
    </border>
    <border>
      <left style="thin">
        <color theme="2" tint="-9.9978637043366805E-2"/>
      </left>
      <right/>
      <top/>
      <bottom style="thin">
        <color theme="2" tint="-9.9978637043366805E-2"/>
      </bottom>
      <diagonal/>
    </border>
    <border>
      <left/>
      <right style="thin">
        <color theme="2" tint="-9.9978637043366805E-2"/>
      </right>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style="dashed">
        <color theme="2" tint="-9.9948118533890809E-2"/>
      </right>
      <top style="dashed">
        <color theme="2" tint="-9.9948118533890809E-2"/>
      </top>
      <bottom style="dashed">
        <color theme="2" tint="-9.9948118533890809E-2"/>
      </bottom>
      <diagonal/>
    </border>
    <border>
      <left style="thin">
        <color theme="2" tint="-0.249977111117893"/>
      </left>
      <right style="thin">
        <color theme="0" tint="-0.14999847407452621"/>
      </right>
      <top style="dashed">
        <color theme="2" tint="-9.9948118533890809E-2"/>
      </top>
      <bottom style="dashed">
        <color theme="2" tint="-9.9948118533890809E-2"/>
      </bottom>
      <diagonal/>
    </border>
    <border>
      <left style="dashed">
        <color theme="2" tint="-9.9948118533890809E-2"/>
      </left>
      <right style="thin">
        <color theme="2" tint="-9.9978637043366805E-2"/>
      </right>
      <top style="dashed">
        <color theme="2" tint="-9.9948118533890809E-2"/>
      </top>
      <bottom style="dashed">
        <color theme="2" tint="-9.9948118533890809E-2"/>
      </bottom>
      <diagonal/>
    </border>
    <border>
      <left style="dashed">
        <color theme="2" tint="-9.9948118533890809E-2"/>
      </left>
      <right style="dashed">
        <color theme="2" tint="-9.9948118533890809E-2"/>
      </right>
      <top style="dashed">
        <color theme="2" tint="-9.9948118533890809E-2"/>
      </top>
      <bottom style="thin">
        <color theme="2" tint="-9.9978637043366805E-2"/>
      </bottom>
      <diagonal/>
    </border>
    <border>
      <left style="dashed">
        <color theme="2" tint="-9.9948118533890809E-2"/>
      </left>
      <right style="thin">
        <color theme="2" tint="-9.9978637043366805E-2"/>
      </right>
      <top style="dashed">
        <color theme="2" tint="-9.9948118533890809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dashed">
        <color theme="2" tint="-9.9948118533890809E-2"/>
      </left>
      <right style="dashed">
        <color theme="2" tint="-9.9948118533890809E-2"/>
      </right>
      <top style="thin">
        <color theme="2" tint="-9.9978637043366805E-2"/>
      </top>
      <bottom style="dashed">
        <color theme="2" tint="-9.9948118533890809E-2"/>
      </bottom>
      <diagonal/>
    </border>
    <border>
      <left/>
      <right/>
      <top style="thin">
        <color theme="2" tint="-9.9978637043366805E-2"/>
      </top>
      <bottom style="dashed">
        <color theme="2" tint="-9.9948118533890809E-2"/>
      </bottom>
      <diagonal/>
    </border>
    <border>
      <left/>
      <right/>
      <top style="dashed">
        <color theme="2" tint="-9.9948118533890809E-2"/>
      </top>
      <bottom style="thin">
        <color theme="2" tint="-9.9978637043366805E-2"/>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right/>
      <top/>
      <bottom style="dashed">
        <color theme="2" tint="-9.9948118533890809E-2"/>
      </bottom>
      <diagonal/>
    </border>
    <border>
      <left/>
      <right style="dashed">
        <color theme="2" tint="-9.9948118533890809E-2"/>
      </right>
      <top style="dashed">
        <color theme="2" tint="-9.9948118533890809E-2"/>
      </top>
      <bottom style="thin">
        <color theme="2" tint="-9.9978637043366805E-2"/>
      </bottom>
      <diagonal/>
    </border>
    <border>
      <left/>
      <right style="dashed">
        <color theme="2" tint="-9.9948118533890809E-2"/>
      </right>
      <top style="thin">
        <color theme="2" tint="-9.9978637043366805E-2"/>
      </top>
      <bottom style="dashed">
        <color theme="2" tint="-9.9948118533890809E-2"/>
      </bottom>
      <diagonal/>
    </border>
    <border>
      <left/>
      <right style="dashed">
        <color theme="2" tint="-9.9948118533890809E-2"/>
      </right>
      <top/>
      <bottom style="dashed">
        <color theme="2" tint="-9.9948118533890809E-2"/>
      </bottom>
      <diagonal/>
    </border>
    <border>
      <left style="dashed">
        <color theme="2" tint="-9.9948118533890809E-2"/>
      </left>
      <right/>
      <top style="thin">
        <color theme="2" tint="-9.9978637043366805E-2"/>
      </top>
      <bottom style="dashed">
        <color theme="2" tint="-9.9948118533890809E-2"/>
      </bottom>
      <diagonal/>
    </border>
    <border>
      <left style="dashed">
        <color theme="2" tint="-9.9948118533890809E-2"/>
      </left>
      <right/>
      <top style="dashed">
        <color theme="2" tint="-9.9948118533890809E-2"/>
      </top>
      <bottom style="thin">
        <color theme="2" tint="-9.9978637043366805E-2"/>
      </bottom>
      <diagonal/>
    </border>
    <border>
      <left style="dashed">
        <color theme="2" tint="-9.9948118533890809E-2"/>
      </left>
      <right/>
      <top/>
      <bottom style="dashed">
        <color theme="2" tint="-9.9948118533890809E-2"/>
      </bottom>
      <diagonal/>
    </border>
    <border>
      <left style="dotted">
        <color auto="1"/>
      </left>
      <right style="thin">
        <color theme="2" tint="-9.9978637043366805E-2"/>
      </right>
      <top/>
      <bottom style="dotted">
        <color auto="1"/>
      </bottom>
      <diagonal/>
    </border>
    <border>
      <left style="thin">
        <color theme="2" tint="-9.9978637043366805E-2"/>
      </left>
      <right/>
      <top/>
      <bottom style="dashed">
        <color theme="2" tint="-9.9948118533890809E-2"/>
      </bottom>
      <diagonal/>
    </border>
    <border>
      <left style="thin">
        <color theme="2" tint="-9.9978637043366805E-2"/>
      </left>
      <right/>
      <top style="dashed">
        <color theme="2" tint="-9.9948118533890809E-2"/>
      </top>
      <bottom style="dashed">
        <color theme="2" tint="-9.9948118533890809E-2"/>
      </bottom>
      <diagonal/>
    </border>
    <border>
      <left style="thin">
        <color theme="2" tint="-9.9978637043366805E-2"/>
      </left>
      <right/>
      <top style="dashed">
        <color theme="2" tint="-9.9948118533890809E-2"/>
      </top>
      <bottom style="thin">
        <color theme="2" tint="-9.9978637043366805E-2"/>
      </bottom>
      <diagonal/>
    </border>
    <border>
      <left/>
      <right/>
      <top style="thin">
        <color rgb="FF96C486"/>
      </top>
      <bottom/>
      <diagonal/>
    </border>
    <border>
      <left/>
      <right/>
      <top style="thin">
        <color rgb="FFC0E5B3"/>
      </top>
      <bottom/>
      <diagonal/>
    </border>
    <border>
      <left style="thin">
        <color theme="2" tint="-9.9978637043366805E-2"/>
      </left>
      <right/>
      <top style="thin">
        <color rgb="FFC0E5B3"/>
      </top>
      <bottom/>
      <diagonal/>
    </border>
    <border>
      <left/>
      <right style="thin">
        <color rgb="FFC0E5B3"/>
      </right>
      <top style="thin">
        <color rgb="FFC0E5B3"/>
      </top>
      <bottom/>
      <diagonal/>
    </border>
    <border>
      <left/>
      <right/>
      <top style="thin">
        <color rgb="FFFCCFCF"/>
      </top>
      <bottom/>
      <diagonal/>
    </border>
    <border>
      <left/>
      <right style="thin">
        <color rgb="FFFCCFCF"/>
      </right>
      <top style="thin">
        <color rgb="FFFCCFCF"/>
      </top>
      <bottom/>
      <diagonal/>
    </border>
    <border>
      <left/>
      <right/>
      <top style="thin">
        <color rgb="FFE3F1FF"/>
      </top>
      <bottom/>
      <diagonal/>
    </border>
    <border>
      <left/>
      <right style="thin">
        <color rgb="FFE3F1FF"/>
      </right>
      <top style="thin">
        <color rgb="FFE3F1FF"/>
      </top>
      <bottom/>
      <diagonal/>
    </border>
    <border>
      <left style="thin">
        <color rgb="FF96C486"/>
      </left>
      <right/>
      <top style="thin">
        <color rgb="FF96C486"/>
      </top>
      <bottom style="thin">
        <color rgb="FF96C486"/>
      </bottom>
      <diagonal/>
    </border>
    <border>
      <left/>
      <right/>
      <top style="thin">
        <color rgb="FF96C486"/>
      </top>
      <bottom style="thin">
        <color rgb="FF96C486"/>
      </bottom>
      <diagonal/>
    </border>
    <border>
      <left style="thin">
        <color rgb="FFE3F1FF"/>
      </left>
      <right/>
      <top/>
      <bottom/>
      <diagonal/>
    </border>
    <border>
      <left/>
      <right style="thin">
        <color rgb="FFCCDCFF"/>
      </right>
      <top/>
      <bottom/>
      <diagonal/>
    </border>
    <border>
      <left style="thin">
        <color theme="2" tint="-9.9978637043366805E-2"/>
      </left>
      <right style="thin">
        <color theme="2" tint="-9.9978637043366805E-2"/>
      </right>
      <top style="dashed">
        <color theme="2" tint="-9.9978637043366805E-2"/>
      </top>
      <bottom style="dashed">
        <color theme="2" tint="-9.9978637043366805E-2"/>
      </bottom>
      <diagonal/>
    </border>
    <border>
      <left style="thin">
        <color theme="2" tint="-9.9978637043366805E-2"/>
      </left>
      <right style="thin">
        <color theme="2" tint="-9.9978637043366805E-2"/>
      </right>
      <top style="dashed">
        <color theme="2" tint="-9.9978637043366805E-2"/>
      </top>
      <bottom style="thin">
        <color theme="2" tint="-9.9978637043366805E-2"/>
      </bottom>
      <diagonal/>
    </border>
    <border>
      <left style="thin">
        <color theme="2" tint="-9.9978637043366805E-2"/>
      </left>
      <right style="thin">
        <color theme="2" tint="-9.9978637043366805E-2"/>
      </right>
      <top style="dashed">
        <color theme="2" tint="-9.9978637043366805E-2"/>
      </top>
      <bottom/>
      <diagonal/>
    </border>
    <border>
      <left style="thin">
        <color theme="2" tint="-9.9978637043366805E-2"/>
      </left>
      <right style="thin">
        <color theme="2" tint="-9.9978637043366805E-2"/>
      </right>
      <top/>
      <bottom style="dashed">
        <color theme="2" tint="-9.9978637043366805E-2"/>
      </bottom>
      <diagonal/>
    </border>
    <border>
      <left style="thin">
        <color theme="2" tint="-9.9978637043366805E-2"/>
      </left>
      <right/>
      <top style="dashed">
        <color theme="2" tint="-9.9978637043366805E-2"/>
      </top>
      <bottom/>
      <diagonal/>
    </border>
    <border>
      <left style="thin">
        <color theme="2" tint="-9.9978637043366805E-2"/>
      </left>
      <right/>
      <top style="dashed">
        <color theme="2" tint="-9.9978637043366805E-2"/>
      </top>
      <bottom style="dashed">
        <color theme="2" tint="-9.9978637043366805E-2"/>
      </bottom>
      <diagonal/>
    </border>
    <border>
      <left style="thin">
        <color theme="2" tint="-9.9978637043366805E-2"/>
      </left>
      <right/>
      <top style="dashed">
        <color theme="2" tint="-9.9978637043366805E-2"/>
      </top>
      <bottom style="thin">
        <color theme="2" tint="-9.9978637043366805E-2"/>
      </bottom>
      <diagonal/>
    </border>
    <border>
      <left/>
      <right style="thin">
        <color rgb="FF96C486"/>
      </right>
      <top style="thin">
        <color rgb="FF96C486"/>
      </top>
      <bottom/>
      <diagonal/>
    </border>
    <border>
      <left/>
      <right style="thin">
        <color theme="2" tint="-9.9978637043366805E-2"/>
      </right>
      <top style="dashed">
        <color theme="2" tint="-9.9978637043366805E-2"/>
      </top>
      <bottom style="dashed">
        <color theme="2" tint="-9.9978637043366805E-2"/>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style="dashed">
        <color theme="2" tint="-0.249977111117893"/>
      </bottom>
      <diagonal/>
    </border>
    <border>
      <left style="thin">
        <color theme="0" tint="-0.14999847407452621"/>
      </left>
      <right style="dashed">
        <color theme="2" tint="-9.9948118533890809E-2"/>
      </right>
      <top style="thin">
        <color theme="0" tint="-0.14999847407452621"/>
      </top>
      <bottom style="dashed">
        <color theme="2" tint="-9.9948118533890809E-2"/>
      </bottom>
      <diagonal/>
    </border>
    <border>
      <left/>
      <right style="dashed">
        <color theme="2" tint="-9.9948118533890809E-2"/>
      </right>
      <top style="thin">
        <color theme="0" tint="-0.14999847407452621"/>
      </top>
      <bottom style="dashed">
        <color theme="2" tint="-9.9948118533890809E-2"/>
      </bottom>
      <diagonal/>
    </border>
    <border>
      <left/>
      <right/>
      <top style="thin">
        <color theme="0" tint="-0.14999847407452621"/>
      </top>
      <bottom style="dashed">
        <color theme="2" tint="-9.9948118533890809E-2"/>
      </bottom>
      <diagonal/>
    </border>
    <border>
      <left style="thin">
        <color theme="0" tint="-0.14999847407452621"/>
      </left>
      <right style="thin">
        <color theme="0" tint="-0.14999847407452621"/>
      </right>
      <top style="thin">
        <color theme="0" tint="-0.14999847407452621"/>
      </top>
      <bottom style="dashed">
        <color theme="2" tint="-9.9978637043366805E-2"/>
      </bottom>
      <diagonal/>
    </border>
    <border>
      <left style="thin">
        <color theme="0" tint="-0.14999847407452621"/>
      </left>
      <right style="dashed">
        <color theme="2" tint="-9.9948118533890809E-2"/>
      </right>
      <top style="dashed">
        <color theme="2" tint="-9.9948118533890809E-2"/>
      </top>
      <bottom style="dashed">
        <color theme="2" tint="-9.9948118533890809E-2"/>
      </bottom>
      <diagonal/>
    </border>
    <border>
      <left style="thin">
        <color theme="2" tint="-9.9978637043366805E-2"/>
      </left>
      <right/>
      <top style="thin">
        <color rgb="FF96C486"/>
      </top>
      <bottom style="thin">
        <color theme="2" tint="-9.9978637043366805E-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dotted">
        <color theme="2" tint="-0.249977111117893"/>
      </bottom>
      <diagonal/>
    </border>
    <border>
      <left style="thin">
        <color theme="0" tint="-0.14999847407452621"/>
      </left>
      <right style="dashed">
        <color theme="2" tint="-9.9948118533890809E-2"/>
      </right>
      <top style="dashed">
        <color theme="2" tint="-9.9948118533890809E-2"/>
      </top>
      <bottom/>
      <diagonal/>
    </border>
    <border>
      <left style="thin">
        <color theme="2" tint="-0.249977111117893"/>
      </left>
      <right style="thin">
        <color theme="2" tint="-0.249977111117893"/>
      </right>
      <top/>
      <bottom style="dotted">
        <color theme="2" tint="-0.249977111117893"/>
      </bottom>
      <diagonal/>
    </border>
    <border>
      <left/>
      <right/>
      <top style="thin">
        <color theme="2" tint="-0.249977111117893"/>
      </top>
      <bottom/>
      <diagonal/>
    </border>
    <border>
      <left/>
      <right/>
      <top/>
      <bottom style="thin">
        <color theme="2" tint="-0.249977111117893"/>
      </bottom>
      <diagonal/>
    </border>
    <border>
      <left/>
      <right style="thin">
        <color theme="2" tint="-9.9978637043366805E-2"/>
      </right>
      <top style="thin">
        <color theme="2" tint="-9.9978637043366805E-2"/>
      </top>
      <bottom/>
      <diagonal/>
    </border>
    <border>
      <left style="thin">
        <color theme="2" tint="-0.499984740745262"/>
      </left>
      <right style="thin">
        <color theme="2" tint="-0.499984740745262"/>
      </right>
      <top style="thin">
        <color theme="2" tint="-0.499984740745262"/>
      </top>
      <bottom style="thin">
        <color rgb="FF000000"/>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style="thin">
        <color theme="2" tint="-0.499984740745262"/>
      </bottom>
      <diagonal/>
    </border>
    <border>
      <left/>
      <right style="thin">
        <color theme="2" tint="-9.9978637043366805E-2"/>
      </right>
      <top/>
      <bottom style="dashed">
        <color theme="2" tint="-9.9978637043366805E-2"/>
      </bottom>
      <diagonal/>
    </border>
    <border>
      <left style="thin">
        <color rgb="FF96C486"/>
      </left>
      <right/>
      <top style="thin">
        <color rgb="FF96C486"/>
      </top>
      <bottom/>
      <diagonal/>
    </border>
    <border>
      <left/>
      <right style="thin">
        <color theme="2" tint="-9.9978637043366805E-2"/>
      </right>
      <top style="dashed">
        <color theme="2" tint="-9.9978637043366805E-2"/>
      </top>
      <bottom/>
      <diagonal/>
    </border>
    <border>
      <left style="thin">
        <color theme="2" tint="-9.9978637043366805E-2"/>
      </left>
      <right style="thin">
        <color theme="2" tint="-9.9978637043366805E-2"/>
      </right>
      <top style="thin">
        <color theme="2" tint="-9.9978637043366805E-2"/>
      </top>
      <bottom style="dashed">
        <color theme="2" tint="-9.9978637043366805E-2"/>
      </bottom>
      <diagonal/>
    </border>
    <border>
      <left/>
      <right style="thin">
        <color theme="2" tint="-9.9978637043366805E-2"/>
      </right>
      <top style="thin">
        <color rgb="FF96C486"/>
      </top>
      <bottom style="thin">
        <color rgb="FF96C486"/>
      </bottom>
      <diagonal/>
    </border>
    <border>
      <left style="thin">
        <color theme="2" tint="-9.9978637043366805E-2"/>
      </left>
      <right style="dashed">
        <color theme="2" tint="-9.9948118533890809E-2"/>
      </right>
      <top/>
      <bottom style="dashed">
        <color theme="2" tint="-9.9948118533890809E-2"/>
      </bottom>
      <diagonal/>
    </border>
    <border>
      <left style="thin">
        <color rgb="FF96C486"/>
      </left>
      <right style="thin">
        <color rgb="FF96C486"/>
      </right>
      <top style="thin">
        <color rgb="FF96C486"/>
      </top>
      <bottom/>
      <diagonal/>
    </border>
    <border>
      <left style="thin">
        <color theme="2" tint="-9.9978637043366805E-2"/>
      </left>
      <right style="thin">
        <color theme="2" tint="-9.9978637043366805E-2"/>
      </right>
      <top style="thin">
        <color theme="2" tint="-0.249977111117893"/>
      </top>
      <bottom style="dashed">
        <color theme="2" tint="-9.9978637043366805E-2"/>
      </bottom>
      <diagonal/>
    </border>
    <border>
      <left/>
      <right/>
      <top style="thin">
        <color rgb="FF92D050"/>
      </top>
      <bottom/>
      <diagonal/>
    </border>
    <border>
      <left style="dotted">
        <color theme="2" tint="-9.9978637043366805E-2"/>
      </left>
      <right style="dotted">
        <color theme="2" tint="-9.9978637043366805E-2"/>
      </right>
      <top style="dotted">
        <color theme="2" tint="-9.9978637043366805E-2"/>
      </top>
      <bottom style="dotted">
        <color theme="2" tint="-9.9978637043366805E-2"/>
      </bottom>
      <diagonal/>
    </border>
    <border>
      <left style="thin">
        <color theme="2" tint="-9.9978637043366805E-2"/>
      </left>
      <right style="dotted">
        <color theme="2" tint="-9.9978637043366805E-2"/>
      </right>
      <top style="dotted">
        <color theme="2" tint="-9.9978637043366805E-2"/>
      </top>
      <bottom style="dotted">
        <color theme="2" tint="-9.9978637043366805E-2"/>
      </bottom>
      <diagonal/>
    </border>
    <border>
      <left style="dotted">
        <color theme="2" tint="-9.9978637043366805E-2"/>
      </left>
      <right style="thin">
        <color theme="2" tint="-9.9978637043366805E-2"/>
      </right>
      <top style="dotted">
        <color theme="2" tint="-9.9978637043366805E-2"/>
      </top>
      <bottom style="dotted">
        <color theme="2" tint="-9.9978637043366805E-2"/>
      </bottom>
      <diagonal/>
    </border>
    <border>
      <left style="thin">
        <color theme="2" tint="-9.9978637043366805E-2"/>
      </left>
      <right style="dotted">
        <color theme="2" tint="-9.9978637043366805E-2"/>
      </right>
      <top style="dotted">
        <color theme="2" tint="-9.9978637043366805E-2"/>
      </top>
      <bottom style="thin">
        <color theme="2" tint="-9.9978637043366805E-2"/>
      </bottom>
      <diagonal/>
    </border>
    <border>
      <left style="dotted">
        <color theme="2" tint="-9.9978637043366805E-2"/>
      </left>
      <right style="dotted">
        <color theme="2" tint="-9.9978637043366805E-2"/>
      </right>
      <top style="dotted">
        <color theme="2" tint="-9.9978637043366805E-2"/>
      </top>
      <bottom style="thin">
        <color theme="2" tint="-9.9978637043366805E-2"/>
      </bottom>
      <diagonal/>
    </border>
    <border>
      <left style="dotted">
        <color theme="2" tint="-9.9978637043366805E-2"/>
      </left>
      <right style="thin">
        <color theme="2" tint="-9.9978637043366805E-2"/>
      </right>
      <top style="dotted">
        <color theme="2" tint="-9.9978637043366805E-2"/>
      </top>
      <bottom style="thin">
        <color theme="2" tint="-9.9978637043366805E-2"/>
      </bottom>
      <diagonal/>
    </border>
    <border>
      <left style="thin">
        <color theme="2" tint="-9.9978637043366805E-2"/>
      </left>
      <right style="dotted">
        <color theme="2" tint="-9.9978637043366805E-2"/>
      </right>
      <top/>
      <bottom style="dotted">
        <color theme="2" tint="-9.9978637043366805E-2"/>
      </bottom>
      <diagonal/>
    </border>
    <border>
      <left style="dotted">
        <color theme="2" tint="-9.9978637043366805E-2"/>
      </left>
      <right style="dotted">
        <color theme="2" tint="-9.9978637043366805E-2"/>
      </right>
      <top/>
      <bottom style="dotted">
        <color theme="2" tint="-9.9978637043366805E-2"/>
      </bottom>
      <diagonal/>
    </border>
    <border>
      <left style="dotted">
        <color theme="2" tint="-9.9978637043366805E-2"/>
      </left>
      <right style="thin">
        <color theme="2" tint="-9.9978637043366805E-2"/>
      </right>
      <top/>
      <bottom style="dotted">
        <color theme="2" tint="-9.9978637043366805E-2"/>
      </bottom>
      <diagonal/>
    </border>
    <border>
      <left/>
      <right/>
      <top style="thin">
        <color rgb="FF92D050"/>
      </top>
      <bottom style="thin">
        <color theme="2" tint="-9.9978637043366805E-2"/>
      </bottom>
      <diagonal/>
    </border>
    <border>
      <left style="thin">
        <color rgb="FF92D050"/>
      </left>
      <right/>
      <top style="thin">
        <color rgb="FF92D050"/>
      </top>
      <bottom style="thin">
        <color theme="2" tint="-9.9978637043366805E-2"/>
      </bottom>
      <diagonal/>
    </border>
    <border>
      <left/>
      <right style="thin">
        <color rgb="FF92D050"/>
      </right>
      <top style="thin">
        <color rgb="FF92D050"/>
      </top>
      <bottom style="thin">
        <color theme="2" tint="-9.9978637043366805E-2"/>
      </bottom>
      <diagonal/>
    </border>
    <border>
      <left/>
      <right/>
      <top style="thin">
        <color theme="2" tint="-9.9978637043366805E-2"/>
      </top>
      <bottom style="thin">
        <color theme="2" tint="-9.9978637043366805E-2"/>
      </bottom>
      <diagonal/>
    </border>
    <border>
      <left style="thin">
        <color rgb="FF96C486"/>
      </left>
      <right style="thin">
        <color theme="2" tint="-9.9978637043366805E-2"/>
      </right>
      <top style="thin">
        <color rgb="FF96C486"/>
      </top>
      <bottom style="thin">
        <color rgb="FF96C486"/>
      </bottom>
      <diagonal/>
    </border>
    <border>
      <left style="thin">
        <color theme="2" tint="-9.9978637043366805E-2"/>
      </left>
      <right style="thin">
        <color theme="2" tint="-9.9978637043366805E-2"/>
      </right>
      <top style="thin">
        <color rgb="FF96C486"/>
      </top>
      <bottom/>
      <diagonal/>
    </border>
    <border>
      <left style="thin">
        <color theme="2" tint="-9.9978637043366805E-2"/>
      </left>
      <right style="thin">
        <color theme="2" tint="-9.9978637043366805E-2"/>
      </right>
      <top/>
      <bottom style="thin">
        <color rgb="FF96C486"/>
      </bottom>
      <diagonal/>
    </border>
    <border>
      <left style="dashed">
        <color theme="2" tint="-9.9978637043366805E-2"/>
      </left>
      <right style="thin">
        <color theme="2" tint="-9.9978637043366805E-2"/>
      </right>
      <top style="dashed">
        <color theme="2" tint="-9.9978637043366805E-2"/>
      </top>
      <bottom/>
      <diagonal/>
    </border>
    <border>
      <left style="thin">
        <color theme="0" tint="-0.14999847407452621"/>
      </left>
      <right style="thin">
        <color theme="0" tint="-0.14999847407452621"/>
      </right>
      <top style="thin">
        <color theme="0" tint="-0.14999847407452621"/>
      </top>
      <bottom style="thin">
        <color theme="2" tint="-9.9978637043366805E-2"/>
      </bottom>
      <diagonal/>
    </border>
    <border>
      <left style="thin">
        <color theme="0" tint="-0.14999847407452621"/>
      </left>
      <right style="dashed">
        <color theme="2" tint="-9.9948118533890809E-2"/>
      </right>
      <top style="thin">
        <color theme="0" tint="-0.14999847407452621"/>
      </top>
      <bottom style="thin">
        <color theme="2" tint="-9.9978637043366805E-2"/>
      </bottom>
      <diagonal/>
    </border>
    <border>
      <left/>
      <right style="dashed">
        <color theme="2" tint="-9.9948118533890809E-2"/>
      </right>
      <top style="thin">
        <color theme="0" tint="-0.14999847407452621"/>
      </top>
      <bottom style="thin">
        <color theme="2" tint="-9.9978637043366805E-2"/>
      </bottom>
      <diagonal/>
    </border>
    <border>
      <left/>
      <right/>
      <top style="thin">
        <color theme="0" tint="-0.14999847407452621"/>
      </top>
      <bottom style="thin">
        <color theme="2" tint="-9.9978637043366805E-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style="dashed">
        <color theme="2" tint="-9.9948118533890809E-2"/>
      </right>
      <top style="dashed">
        <color theme="2" tint="-9.9948118533890809E-2"/>
      </top>
      <bottom style="dashed">
        <color theme="2" tint="-9.9948118533890809E-2"/>
      </bottom>
      <diagonal/>
    </border>
    <border>
      <left style="thin">
        <color theme="2" tint="-9.9978637043366805E-2"/>
      </left>
      <right style="thin">
        <color theme="2" tint="-0.499984740745262"/>
      </right>
      <top/>
      <bottom style="dotted">
        <color theme="2" tint="-0.249977111117893"/>
      </bottom>
      <diagonal/>
    </border>
    <border>
      <left style="thin">
        <color theme="2" tint="-9.9978637043366805E-2"/>
      </left>
      <right style="thin">
        <color theme="2" tint="-0.499984740745262"/>
      </right>
      <top style="dotted">
        <color theme="2" tint="-0.249977111117893"/>
      </top>
      <bottom style="dotted">
        <color theme="2" tint="-0.249977111117893"/>
      </bottom>
      <diagonal/>
    </border>
    <border>
      <left style="thin">
        <color theme="2" tint="-0.499984740745262"/>
      </left>
      <right style="dashed">
        <color theme="2" tint="-9.9948118533890809E-2"/>
      </right>
      <top style="dashed">
        <color theme="2" tint="-9.9948118533890809E-2"/>
      </top>
      <bottom/>
      <diagonal/>
    </border>
    <border>
      <left style="thin">
        <color theme="2" tint="-9.9978637043366805E-2"/>
      </left>
      <right style="thin">
        <color theme="2" tint="-0.499984740745262"/>
      </right>
      <top style="dotted">
        <color theme="2" tint="-0.249977111117893"/>
      </top>
      <bottom/>
      <diagonal/>
    </border>
    <border>
      <left style="thin">
        <color theme="2" tint="-0.499984740745262"/>
      </left>
      <right/>
      <top/>
      <bottom style="thin">
        <color theme="2" tint="-0.249977111117893"/>
      </bottom>
      <diagonal/>
    </border>
    <border>
      <left/>
      <right style="thin">
        <color theme="2" tint="-0.499984740745262"/>
      </right>
      <top/>
      <bottom style="thin">
        <color theme="2" tint="-0.249977111117893"/>
      </bottom>
      <diagonal/>
    </border>
    <border>
      <left style="thin">
        <color theme="2" tint="-0.499984740745262"/>
      </left>
      <right/>
      <top/>
      <bottom style="thin">
        <color theme="2" tint="-9.9978637043366805E-2"/>
      </bottom>
      <diagonal/>
    </border>
    <border>
      <left style="thin">
        <color theme="2" tint="-9.9978637043366805E-2"/>
      </left>
      <right style="thin">
        <color theme="2" tint="-0.499984740745262"/>
      </right>
      <top/>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style="thin">
        <color theme="2" tint="-0.499984740745262"/>
      </right>
      <top/>
      <bottom style="dashed">
        <color theme="2" tint="-9.9948118533890809E-2"/>
      </bottom>
      <diagonal/>
    </border>
    <border>
      <left style="thin">
        <color theme="2" tint="-0.499984740745262"/>
      </left>
      <right style="thin">
        <color theme="2" tint="-0.499984740745262"/>
      </right>
      <top style="dashed">
        <color theme="2" tint="-9.9948118533890809E-2"/>
      </top>
      <bottom style="dashed">
        <color theme="2" tint="-9.9948118533890809E-2"/>
      </bottom>
      <diagonal/>
    </border>
    <border>
      <left style="thin">
        <color theme="2" tint="-0.499984740745262"/>
      </left>
      <right style="thin">
        <color theme="2" tint="-0.499984740745262"/>
      </right>
      <top style="dashed">
        <color theme="2" tint="-9.9948118533890809E-2"/>
      </top>
      <bottom/>
      <diagonal/>
    </border>
    <border>
      <left style="thin">
        <color theme="2" tint="-0.499984740745262"/>
      </left>
      <right style="thin">
        <color theme="2" tint="-0.499984740745262"/>
      </right>
      <top/>
      <bottom style="thin">
        <color theme="2" tint="-0.249977111117893"/>
      </bottom>
      <diagonal/>
    </border>
    <border>
      <left style="thin">
        <color theme="2" tint="-0.499984740745262"/>
      </left>
      <right style="thin">
        <color theme="2" tint="-0.499984740745262"/>
      </right>
      <top style="thin">
        <color theme="2" tint="-0.249977111117893"/>
      </top>
      <bottom style="thin">
        <color theme="2" tint="-0.249977111117893"/>
      </bottom>
      <diagonal/>
    </border>
    <border>
      <left style="thin">
        <color theme="2" tint="-0.499984740745262"/>
      </left>
      <right style="thin">
        <color theme="2" tint="-0.499984740745262"/>
      </right>
      <top style="thin">
        <color theme="2" tint="-0.249977111117893"/>
      </top>
      <bottom style="thin">
        <color theme="2" tint="-9.9978637043366805E-2"/>
      </bottom>
      <diagonal/>
    </border>
    <border>
      <left style="thin">
        <color theme="2" tint="-0.249977111117893"/>
      </left>
      <right style="thin">
        <color theme="2" tint="-9.9978637043366805E-2"/>
      </right>
      <top/>
      <bottom style="thin">
        <color theme="2" tint="-0.249977111117893"/>
      </bottom>
      <diagonal/>
    </border>
    <border>
      <left style="thin">
        <color theme="2" tint="-9.9978637043366805E-2"/>
      </left>
      <right style="thin">
        <color theme="2" tint="-0.249977111117893"/>
      </right>
      <top/>
      <bottom style="thin">
        <color theme="2" tint="-0.249977111117893"/>
      </bottom>
      <diagonal/>
    </border>
    <border>
      <left style="thin">
        <color theme="2" tint="-0.499984740745262"/>
      </left>
      <right style="thin">
        <color theme="2" tint="-9.9978637043366805E-2"/>
      </right>
      <top style="thin">
        <color theme="2" tint="-9.9978637043366805E-2"/>
      </top>
      <bottom style="thin">
        <color theme="2" tint="-9.9978637043366805E-2"/>
      </bottom>
      <diagonal/>
    </border>
    <border>
      <left style="thin">
        <color theme="0" tint="-0.14999847407452621"/>
      </left>
      <right style="thin">
        <color theme="2" tint="-0.499984740745262"/>
      </right>
      <top/>
      <bottom style="dashed">
        <color theme="2" tint="-9.9948118533890809E-2"/>
      </bottom>
      <diagonal/>
    </border>
    <border>
      <left style="thin">
        <color theme="0" tint="-0.14999847407452621"/>
      </left>
      <right style="thin">
        <color theme="2" tint="-0.499984740745262"/>
      </right>
      <top style="dashed">
        <color theme="2" tint="-9.9948118533890809E-2"/>
      </top>
      <bottom style="dashed">
        <color theme="2" tint="-9.9948118533890809E-2"/>
      </bottom>
      <diagonal/>
    </border>
    <border>
      <left style="thin">
        <color theme="2" tint="-0.499984740745262"/>
      </left>
      <right style="thin">
        <color theme="2" tint="-9.9978637043366805E-2"/>
      </right>
      <top style="thin">
        <color theme="2" tint="-9.9978637043366805E-2"/>
      </top>
      <bottom/>
      <diagonal/>
    </border>
    <border>
      <left style="thin">
        <color theme="0" tint="-0.14999847407452621"/>
      </left>
      <right style="thin">
        <color theme="2" tint="-0.499984740745262"/>
      </right>
      <top style="dashed">
        <color theme="2" tint="-9.9948118533890809E-2"/>
      </top>
      <bottom/>
      <diagonal/>
    </border>
    <border>
      <left style="thin">
        <color theme="2" tint="-0.499984740745262"/>
      </left>
      <right style="thin">
        <color theme="2" tint="-0.249977111117893"/>
      </right>
      <top style="thin">
        <color theme="2" tint="-0.499984740745262"/>
      </top>
      <bottom style="thin">
        <color theme="2" tint="-0.249977111117893"/>
      </bottom>
      <diagonal/>
    </border>
    <border>
      <left style="thin">
        <color theme="2" tint="-0.249977111117893"/>
      </left>
      <right style="thin">
        <color theme="2" tint="-0.499984740745262"/>
      </right>
      <top style="thin">
        <color theme="2" tint="-0.499984740745262"/>
      </top>
      <bottom style="thin">
        <color theme="2" tint="-0.249977111117893"/>
      </bottom>
      <diagonal/>
    </border>
    <border>
      <left style="thin">
        <color theme="2" tint="-0.499984740745262"/>
      </left>
      <right style="thin">
        <color theme="2" tint="-0.249977111117893"/>
      </right>
      <top/>
      <bottom style="dotted">
        <color theme="2" tint="-0.249977111117893"/>
      </bottom>
      <diagonal/>
    </border>
    <border>
      <left style="thin">
        <color theme="2" tint="-0.249977111117893"/>
      </left>
      <right style="thin">
        <color theme="2" tint="-0.499984740745262"/>
      </right>
      <top/>
      <bottom style="dotted">
        <color theme="2" tint="-0.249977111117893"/>
      </bottom>
      <diagonal/>
    </border>
    <border>
      <left style="thin">
        <color theme="2" tint="-0.499984740745262"/>
      </left>
      <right style="thin">
        <color theme="2" tint="-0.249977111117893"/>
      </right>
      <top style="dotted">
        <color theme="2" tint="-0.249977111117893"/>
      </top>
      <bottom style="thin">
        <color theme="2" tint="-0.499984740745262"/>
      </bottom>
      <diagonal/>
    </border>
    <border>
      <left style="thin">
        <color theme="2" tint="-0.249977111117893"/>
      </left>
      <right style="thin">
        <color theme="2" tint="-0.499984740745262"/>
      </right>
      <top style="dotted">
        <color theme="2" tint="-0.249977111117893"/>
      </top>
      <bottom style="thin">
        <color theme="2" tint="-0.499984740745262"/>
      </bottom>
      <diagonal/>
    </border>
    <border>
      <left style="thin">
        <color theme="2" tint="-0.249977111117893"/>
      </left>
      <right style="thin">
        <color theme="2" tint="-0.249977111117893"/>
      </right>
      <top style="thin">
        <color theme="2" tint="-0.499984740745262"/>
      </top>
      <bottom style="thin">
        <color theme="2" tint="-0.249977111117893"/>
      </bottom>
      <diagonal/>
    </border>
    <border>
      <left style="thin">
        <color theme="2" tint="-0.499984740745262"/>
      </left>
      <right style="thin">
        <color theme="2" tint="-0.249977111117893"/>
      </right>
      <top/>
      <bottom style="thin">
        <color theme="2" tint="-0.499984740745262"/>
      </bottom>
      <diagonal/>
    </border>
    <border>
      <left style="thin">
        <color theme="2" tint="-0.249977111117893"/>
      </left>
      <right style="thin">
        <color theme="2" tint="-0.249977111117893"/>
      </right>
      <top/>
      <bottom style="thin">
        <color theme="2" tint="-0.499984740745262"/>
      </bottom>
      <diagonal/>
    </border>
    <border>
      <left style="dashed">
        <color theme="2" tint="-9.9948118533890809E-2"/>
      </left>
      <right style="dashed">
        <color theme="2" tint="-9.9948118533890809E-2"/>
      </right>
      <top/>
      <bottom style="thin">
        <color theme="2" tint="-9.9978637043366805E-2"/>
      </bottom>
      <diagonal/>
    </border>
    <border>
      <left/>
      <right style="thin">
        <color theme="2" tint="-9.9978637043366805E-2"/>
      </right>
      <top/>
      <bottom style="dashed">
        <color theme="2" tint="-9.9948118533890809E-2"/>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top/>
      <bottom style="thin">
        <color rgb="FF96C486"/>
      </bottom>
      <diagonal/>
    </border>
    <border>
      <left/>
      <right/>
      <top/>
      <bottom style="thin">
        <color rgb="FF92D050"/>
      </bottom>
      <diagonal/>
    </border>
    <border>
      <left style="thin">
        <color theme="2" tint="-9.9948118533890809E-2"/>
      </left>
      <right style="thin">
        <color theme="2" tint="-9.9948118533890809E-2"/>
      </right>
      <top style="thin">
        <color theme="2" tint="-9.9978637043366805E-2"/>
      </top>
      <bottom style="thin">
        <color theme="2" tint="-9.9948118533890809E-2"/>
      </bottom>
      <diagonal/>
    </border>
    <border>
      <left style="thin">
        <color theme="2" tint="-0.249977111117893"/>
      </left>
      <right style="thin">
        <color theme="2" tint="-0.249977111117893"/>
      </right>
      <top style="dashed">
        <color theme="2" tint="-0.249977111117893"/>
      </top>
      <bottom style="thin">
        <color theme="2" tint="-0.249977111117893"/>
      </bottom>
      <diagonal/>
    </border>
    <border>
      <left style="thin">
        <color theme="2" tint="-9.9978637043366805E-2"/>
      </left>
      <right style="thin">
        <color theme="2" tint="-9.9978637043366805E-2"/>
      </right>
      <top style="thin">
        <color theme="2" tint="-9.9978637043366805E-2"/>
      </top>
      <bottom style="dashed">
        <color theme="2" tint="-9.9948118533890809E-2"/>
      </bottom>
      <diagonal/>
    </border>
    <border>
      <left style="thin">
        <color theme="2" tint="-9.9978637043366805E-2"/>
      </left>
      <right style="thin">
        <color theme="2" tint="-9.9978637043366805E-2"/>
      </right>
      <top style="dashed">
        <color theme="2" tint="-9.9948118533890809E-2"/>
      </top>
      <bottom style="dashed">
        <color theme="2" tint="-9.9948118533890809E-2"/>
      </bottom>
      <diagonal/>
    </border>
    <border>
      <left style="thin">
        <color theme="2" tint="-9.9978637043366805E-2"/>
      </left>
      <right style="thin">
        <color theme="2" tint="-9.9978637043366805E-2"/>
      </right>
      <top style="dashed">
        <color theme="2" tint="-9.9948118533890809E-2"/>
      </top>
      <bottom style="thin">
        <color theme="2" tint="-9.9978637043366805E-2"/>
      </bottom>
      <diagonal/>
    </border>
    <border>
      <left/>
      <right style="thin">
        <color theme="2" tint="-9.9978637043366805E-2"/>
      </right>
      <top style="dashed">
        <color theme="2" tint="-9.9948118533890809E-2"/>
      </top>
      <bottom style="dashed">
        <color theme="2" tint="-9.9948118533890809E-2"/>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style="medium">
        <color theme="5" tint="-0.249977111117893"/>
      </bottom>
      <diagonal/>
    </border>
    <border>
      <left style="thin">
        <color theme="2" tint="-0.249977111117893"/>
      </left>
      <right/>
      <top/>
      <bottom/>
      <diagonal/>
    </border>
    <border>
      <left style="medium">
        <color rgb="FFF6BB00"/>
      </left>
      <right style="medium">
        <color rgb="FFF6BB00"/>
      </right>
      <top style="medium">
        <color rgb="FFF6BB00"/>
      </top>
      <bottom style="dashed">
        <color theme="0" tint="-0.14999847407452621"/>
      </bottom>
      <diagonal/>
    </border>
    <border>
      <left style="medium">
        <color rgb="FFF6BB00"/>
      </left>
      <right style="medium">
        <color rgb="FFF6BB00"/>
      </right>
      <top style="dashed">
        <color theme="0" tint="-0.14999847407452621"/>
      </top>
      <bottom style="dashed">
        <color theme="0" tint="-0.14999847407452621"/>
      </bottom>
      <diagonal/>
    </border>
    <border>
      <left style="medium">
        <color rgb="FFF6BB00"/>
      </left>
      <right style="medium">
        <color rgb="FFF6BB00"/>
      </right>
      <top style="dashed">
        <color theme="0" tint="-0.14999847407452621"/>
      </top>
      <bottom style="medium">
        <color rgb="FFF6BB00"/>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bottom style="medium">
        <color rgb="FFF6BB00"/>
      </bottom>
      <diagonal/>
    </border>
    <border>
      <left style="thin">
        <color theme="2" tint="-0.499984740745262"/>
      </left>
      <right/>
      <top style="thin">
        <color theme="2" tint="-0.499984740745262"/>
      </top>
      <bottom style="thin">
        <color theme="2" tint="-9.9978637043366805E-2"/>
      </bottom>
      <diagonal/>
    </border>
    <border>
      <left style="thin">
        <color theme="2" tint="-0.499984740745262"/>
      </left>
      <right/>
      <top style="thin">
        <color theme="2" tint="-9.9978637043366805E-2"/>
      </top>
      <bottom style="thin">
        <color theme="2" tint="-9.9978637043366805E-2"/>
      </bottom>
      <diagonal/>
    </border>
    <border>
      <left/>
      <right style="thin">
        <color theme="2" tint="-0.499984740745262"/>
      </right>
      <top style="thin">
        <color theme="0" tint="-0.14999847407452621"/>
      </top>
      <bottom style="thin">
        <color theme="0" tint="-0.14999847407452621"/>
      </bottom>
      <diagonal/>
    </border>
    <border>
      <left/>
      <right style="thin">
        <color theme="2" tint="-0.499984740745262"/>
      </right>
      <top/>
      <bottom style="thin">
        <color theme="0" tint="-0.14999847407452621"/>
      </bottom>
      <diagonal/>
    </border>
    <border>
      <left style="thin">
        <color theme="2" tint="-0.499984740745262"/>
      </left>
      <right/>
      <top style="thin">
        <color theme="2" tint="-9.9978637043366805E-2"/>
      </top>
      <bottom style="thin">
        <color theme="2" tint="-0.499984740745262"/>
      </bottom>
      <diagonal/>
    </border>
    <border>
      <left style="mediumDashed">
        <color theme="1" tint="0.34998626667073579"/>
      </left>
      <right style="mediumDashed">
        <color theme="1" tint="0.34998626667073579"/>
      </right>
      <top style="mediumDashed">
        <color theme="1" tint="0.34998626667073579"/>
      </top>
      <bottom style="mediumDashed">
        <color theme="1" tint="0.34998626667073579"/>
      </bottom>
      <diagonal/>
    </border>
    <border>
      <left style="mediumDashed">
        <color theme="2" tint="-0.499984740745262"/>
      </left>
      <right style="mediumDashed">
        <color theme="2" tint="-0.499984740745262"/>
      </right>
      <top style="mediumDashed">
        <color theme="2" tint="-0.499984740745262"/>
      </top>
      <bottom style="thin">
        <color theme="2" tint="-9.9978637043366805E-2"/>
      </bottom>
      <diagonal/>
    </border>
    <border>
      <left style="mediumDashed">
        <color theme="2" tint="-0.499984740745262"/>
      </left>
      <right style="mediumDashed">
        <color theme="2" tint="-0.499984740745262"/>
      </right>
      <top style="thin">
        <color theme="2" tint="-9.9978637043366805E-2"/>
      </top>
      <bottom style="mediumDashed">
        <color theme="2" tint="-0.499984740745262"/>
      </bottom>
      <diagonal/>
    </border>
    <border>
      <left style="mediumDashed">
        <color theme="2" tint="-0.499984740745262"/>
      </left>
      <right style="mediumDashed">
        <color theme="2" tint="-0.499984740745262"/>
      </right>
      <top style="thin">
        <color theme="2" tint="-9.9978637043366805E-2"/>
      </top>
      <bottom style="thin">
        <color theme="2" tint="-9.9978637043366805E-2"/>
      </bottom>
      <diagonal/>
    </border>
    <border>
      <left/>
      <right style="thin">
        <color theme="2" tint="-0.499984740745262"/>
      </right>
      <top style="thin">
        <color theme="2" tint="-0.499984740745262"/>
      </top>
      <bottom style="thin">
        <color theme="2" tint="-9.9978637043366805E-2"/>
      </bottom>
      <diagonal/>
    </border>
    <border>
      <left style="medium">
        <color rgb="FFF6BB00"/>
      </left>
      <right style="medium">
        <color rgb="FFF6BB00"/>
      </right>
      <top style="dotted">
        <color auto="1"/>
      </top>
      <bottom style="medium">
        <color rgb="FFF6BB00"/>
      </bottom>
      <diagonal/>
    </border>
    <border>
      <left/>
      <right style="thin">
        <color theme="2" tint="-0.499984740745262"/>
      </right>
      <top style="thin">
        <color theme="2" tint="-9.9978637043366805E-2"/>
      </top>
      <bottom style="thin">
        <color theme="2" tint="-0.499984740745262"/>
      </bottom>
      <diagonal/>
    </border>
    <border>
      <left style="mediumDashed">
        <color theme="1" tint="0.34998626667073579"/>
      </left>
      <right style="mediumDashed">
        <color theme="1" tint="0.34998626667073579"/>
      </right>
      <top/>
      <bottom style="mediumDashed">
        <color theme="1" tint="0.34998626667073579"/>
      </bottom>
      <diagonal/>
    </border>
    <border>
      <left style="mediumDashed">
        <color theme="1" tint="0.34998626667073579"/>
      </left>
      <right style="mediumDashed">
        <color theme="1" tint="0.34998626667073579"/>
      </right>
      <top style="mediumDashed">
        <color theme="1" tint="0.34998626667073579"/>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rgb="FFECCB52"/>
      </left>
      <right style="medium">
        <color rgb="FFECCB52"/>
      </right>
      <top style="medium">
        <color rgb="FFECCB52"/>
      </top>
      <bottom style="dashed">
        <color theme="0" tint="-0.14999847407452621"/>
      </bottom>
      <diagonal/>
    </border>
    <border>
      <left style="medium">
        <color rgb="FFECCB52"/>
      </left>
      <right style="medium">
        <color rgb="FFECCB52"/>
      </right>
      <top style="dashed">
        <color theme="0" tint="-0.14999847407452621"/>
      </top>
      <bottom style="medium">
        <color rgb="FFECCB52"/>
      </bottom>
      <diagonal/>
    </border>
    <border>
      <left style="medium">
        <color rgb="FF96C486"/>
      </left>
      <right/>
      <top style="medium">
        <color rgb="FF96C486"/>
      </top>
      <bottom/>
      <diagonal/>
    </border>
    <border>
      <left/>
      <right/>
      <top style="medium">
        <color rgb="FF96C486"/>
      </top>
      <bottom/>
      <diagonal/>
    </border>
    <border>
      <left/>
      <right style="medium">
        <color rgb="FF96C486"/>
      </right>
      <top style="medium">
        <color rgb="FF96C486"/>
      </top>
      <bottom/>
      <diagonal/>
    </border>
    <border>
      <left style="medium">
        <color rgb="FF96C486"/>
      </left>
      <right/>
      <top/>
      <bottom/>
      <diagonal/>
    </border>
    <border>
      <left/>
      <right style="medium">
        <color rgb="FF96C486"/>
      </right>
      <top/>
      <bottom/>
      <diagonal/>
    </border>
    <border>
      <left style="medium">
        <color rgb="FF96C486"/>
      </left>
      <right/>
      <top/>
      <bottom style="medium">
        <color rgb="FF96C486"/>
      </bottom>
      <diagonal/>
    </border>
    <border>
      <left/>
      <right/>
      <top/>
      <bottom style="medium">
        <color rgb="FF96C486"/>
      </bottom>
      <diagonal/>
    </border>
    <border>
      <left/>
      <right style="medium">
        <color rgb="FF96C486"/>
      </right>
      <top/>
      <bottom style="medium">
        <color rgb="FF96C486"/>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0.499984740745262"/>
      </left>
      <right style="thin">
        <color theme="2" tint="-0.24994659260841701"/>
      </right>
      <top style="thin">
        <color theme="2" tint="-0.499984740745262"/>
      </top>
      <bottom style="thin">
        <color theme="2" tint="-0.499984740745262"/>
      </bottom>
      <diagonal/>
    </border>
    <border>
      <left style="thin">
        <color theme="2" tint="-0.24994659260841701"/>
      </left>
      <right style="thin">
        <color theme="2" tint="-0.24994659260841701"/>
      </right>
      <top style="thin">
        <color theme="2" tint="-0.499984740745262"/>
      </top>
      <bottom style="thin">
        <color theme="2" tint="-0.499984740745262"/>
      </bottom>
      <diagonal/>
    </border>
    <border>
      <left style="thin">
        <color theme="2" tint="-0.24994659260841701"/>
      </left>
      <right style="thin">
        <color theme="2" tint="-0.499984740745262"/>
      </right>
      <top style="thin">
        <color theme="2" tint="-0.499984740745262"/>
      </top>
      <bottom style="thin">
        <color theme="2" tint="-0.499984740745262"/>
      </bottom>
      <diagonal/>
    </border>
    <border>
      <left style="thin">
        <color theme="2" tint="-0.249977111117893"/>
      </left>
      <right/>
      <top style="thin">
        <color theme="2" tint="-0.249977111117893"/>
      </top>
      <bottom/>
      <diagonal/>
    </border>
    <border>
      <left style="thin">
        <color theme="2" tint="-0.499984740745262"/>
      </left>
      <right style="dashed">
        <color theme="2" tint="-9.9948118533890809E-2"/>
      </right>
      <top/>
      <bottom style="dashed">
        <color theme="2" tint="-9.9948118533890809E-2"/>
      </bottom>
      <diagonal/>
    </border>
    <border>
      <left style="thin">
        <color theme="0" tint="-0.14999847407452621"/>
      </left>
      <right style="dashed">
        <color theme="2" tint="-9.9948118533890809E-2"/>
      </right>
      <top/>
      <bottom style="dashed">
        <color theme="2" tint="-9.9948118533890809E-2"/>
      </bottom>
      <diagonal/>
    </border>
    <border>
      <left style="thin">
        <color theme="2" tint="-0.499984740745262"/>
      </left>
      <right style="thin">
        <color theme="2" tint="-9.9978637043366805E-2"/>
      </right>
      <top/>
      <bottom style="thin">
        <color theme="2" tint="-9.9978637043366805E-2"/>
      </bottom>
      <diagonal/>
    </border>
    <border>
      <left style="thin">
        <color theme="2" tint="-0.499984740745262"/>
      </left>
      <right style="thin">
        <color theme="2" tint="-0.499984740745262"/>
      </right>
      <top style="thin">
        <color theme="2" tint="-0.249977111117893"/>
      </top>
      <bottom/>
      <diagonal/>
    </border>
    <border>
      <left style="thin">
        <color theme="2" tint="-0.499984740745262"/>
      </left>
      <right/>
      <top style="thin">
        <color theme="2" tint="-0.249977111117893"/>
      </top>
      <bottom/>
      <diagonal/>
    </border>
    <border>
      <left/>
      <right style="thin">
        <color theme="2" tint="-0.499984740745262"/>
      </right>
      <top style="thin">
        <color theme="2" tint="-0.249977111117893"/>
      </top>
      <bottom/>
      <diagonal/>
    </border>
    <border>
      <left style="thin">
        <color theme="2" tint="-0.249977111117893"/>
      </left>
      <right/>
      <top style="thin">
        <color theme="2" tint="-0.499984740745262"/>
      </top>
      <bottom style="thin">
        <color theme="2" tint="-0.249977111117893"/>
      </bottom>
      <diagonal/>
    </border>
    <border>
      <left/>
      <right style="thin">
        <color theme="2" tint="-0.249977111117893"/>
      </right>
      <top style="thin">
        <color theme="2" tint="-0.499984740745262"/>
      </top>
      <bottom style="thin">
        <color theme="2" tint="-0.249977111117893"/>
      </bottom>
      <diagonal/>
    </border>
    <border>
      <left style="thin">
        <color theme="2" tint="-0.499984740745262"/>
      </left>
      <right/>
      <top style="thin">
        <color theme="2" tint="-0.499984740745262"/>
      </top>
      <bottom style="thin">
        <color theme="2" tint="-0.249977111117893"/>
      </bottom>
      <diagonal/>
    </border>
    <border>
      <left/>
      <right style="thin">
        <color theme="2" tint="-0.499984740745262"/>
      </right>
      <top style="thin">
        <color theme="2" tint="-0.499984740745262"/>
      </top>
      <bottom style="thin">
        <color theme="2" tint="-0.249977111117893"/>
      </bottom>
      <diagonal/>
    </border>
    <border>
      <left style="thin">
        <color theme="2" tint="-0.249977111117893"/>
      </left>
      <right style="thin">
        <color theme="2" tint="-0.499984740745262"/>
      </right>
      <top style="dotted">
        <color theme="2" tint="-0.249977111117893"/>
      </top>
      <bottom style="thin">
        <color theme="2" tint="-0.249977111117893"/>
      </bottom>
      <diagonal/>
    </border>
  </borders>
  <cellStyleXfs count="22">
    <xf numFmtId="0" fontId="0" fillId="0" borderId="0"/>
    <xf numFmtId="0" fontId="2" fillId="0" borderId="0"/>
    <xf numFmtId="0" fontId="1" fillId="3" borderId="2"/>
    <xf numFmtId="0" fontId="1" fillId="3" borderId="0"/>
    <xf numFmtId="0" fontId="1" fillId="2" borderId="1"/>
    <xf numFmtId="0" fontId="1" fillId="3" borderId="0"/>
    <xf numFmtId="0" fontId="1" fillId="3" borderId="2"/>
    <xf numFmtId="0" fontId="4" fillId="4" borderId="0" applyNumberFormat="0" applyProtection="0">
      <alignment horizontal="left" wrapText="1" indent="4"/>
    </xf>
    <xf numFmtId="44" fontId="2" fillId="0" borderId="0" applyFill="0" applyBorder="0" applyAlignment="0" applyProtection="0"/>
    <xf numFmtId="0" fontId="1" fillId="6" borderId="0" applyNumberFormat="0" applyBorder="0" applyAlignment="0" applyProtection="0"/>
    <xf numFmtId="0" fontId="1" fillId="7" borderId="0" applyNumberFormat="0" applyBorder="0" applyAlignment="0" applyProtection="0"/>
    <xf numFmtId="0" fontId="9" fillId="8" borderId="0" applyNumberFormat="0" applyBorder="0" applyAlignment="0" applyProtection="0"/>
    <xf numFmtId="0" fontId="15" fillId="0" borderId="0" applyNumberForma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xf numFmtId="0" fontId="12" fillId="0" borderId="0" applyNumberFormat="0" applyFill="0" applyBorder="0" applyAlignment="0" applyProtection="0"/>
    <xf numFmtId="0" fontId="13" fillId="10" borderId="0" applyNumberFormat="0" applyBorder="0" applyAlignment="0" applyProtection="0"/>
    <xf numFmtId="0" fontId="14" fillId="0" borderId="5" applyNumberFormat="0" applyFill="0" applyAlignment="0" applyProtection="0"/>
    <xf numFmtId="0" fontId="16" fillId="0" borderId="0" applyNumberFormat="0" applyFill="0" applyBorder="0" applyAlignment="0" applyProtection="0"/>
    <xf numFmtId="0" fontId="1" fillId="11" borderId="0" applyNumberFormat="0" applyBorder="0" applyAlignment="0" applyProtection="0"/>
  </cellStyleXfs>
  <cellXfs count="719">
    <xf numFmtId="0" fontId="0" fillId="0" borderId="0" xfId="0"/>
    <xf numFmtId="0" fontId="6" fillId="0" borderId="0" xfId="1" applyFont="1"/>
    <xf numFmtId="0" fontId="2" fillId="0" borderId="0" xfId="1" applyAlignment="1">
      <alignment wrapText="1"/>
    </xf>
    <xf numFmtId="0" fontId="2" fillId="3" borderId="0" xfId="1" applyFill="1" applyAlignment="1">
      <alignment wrapText="1"/>
    </xf>
    <xf numFmtId="0" fontId="2" fillId="5" borderId="0" xfId="1" applyFill="1" applyAlignment="1">
      <alignment wrapText="1"/>
    </xf>
    <xf numFmtId="0" fontId="7" fillId="0" borderId="0" xfId="1" applyFont="1" applyAlignment="1">
      <alignment wrapText="1"/>
    </xf>
    <xf numFmtId="0" fontId="2" fillId="0" borderId="0" xfId="1" applyAlignment="1">
      <alignment horizontal="left" wrapText="1"/>
    </xf>
    <xf numFmtId="0" fontId="2" fillId="0" borderId="0" xfId="1" applyAlignment="1">
      <alignment horizontal="center" wrapText="1"/>
    </xf>
    <xf numFmtId="0" fontId="3" fillId="0" borderId="0" xfId="1" applyFont="1" applyAlignment="1">
      <alignment wrapText="1"/>
    </xf>
    <xf numFmtId="0" fontId="0" fillId="0" borderId="0" xfId="0" applyAlignment="1">
      <alignment wrapText="1"/>
    </xf>
    <xf numFmtId="0" fontId="7" fillId="0" borderId="0" xfId="1" applyFont="1" applyAlignment="1">
      <alignment horizontal="left" vertical="top" wrapText="1"/>
    </xf>
    <xf numFmtId="0" fontId="7" fillId="0" borderId="0" xfId="1" applyFont="1" applyAlignment="1">
      <alignment vertical="top" wrapText="1"/>
    </xf>
    <xf numFmtId="0" fontId="2" fillId="18" borderId="0" xfId="1" applyFill="1" applyAlignment="1">
      <alignment wrapText="1"/>
    </xf>
    <xf numFmtId="0" fontId="17" fillId="11" borderId="0" xfId="21" applyFont="1" applyAlignment="1">
      <alignment wrapText="1"/>
    </xf>
    <xf numFmtId="0" fontId="2" fillId="0" borderId="0" xfId="11" applyFont="1" applyFill="1" applyAlignment="1">
      <alignment wrapText="1"/>
    </xf>
    <xf numFmtId="0" fontId="17" fillId="0" borderId="0" xfId="0" applyFont="1" applyAlignment="1">
      <alignment wrapText="1"/>
    </xf>
    <xf numFmtId="0" fontId="20" fillId="0" borderId="0" xfId="1" applyFont="1"/>
    <xf numFmtId="0" fontId="20" fillId="9" borderId="0" xfId="1" applyFont="1" applyFill="1"/>
    <xf numFmtId="0" fontId="20" fillId="3" borderId="17" xfId="1" applyFont="1" applyFill="1" applyBorder="1"/>
    <xf numFmtId="0" fontId="20" fillId="3" borderId="18" xfId="1" applyFont="1" applyFill="1" applyBorder="1"/>
    <xf numFmtId="0" fontId="18" fillId="0" borderId="0" xfId="1" applyFont="1"/>
    <xf numFmtId="0" fontId="11" fillId="0" borderId="0" xfId="1" applyFont="1"/>
    <xf numFmtId="0" fontId="39" fillId="0" borderId="0" xfId="16" applyFont="1"/>
    <xf numFmtId="0" fontId="40" fillId="9" borderId="0" xfId="16" applyFont="1" applyFill="1"/>
    <xf numFmtId="0" fontId="29" fillId="9" borderId="0" xfId="16" applyFont="1" applyFill="1"/>
    <xf numFmtId="0" fontId="11" fillId="14" borderId="0" xfId="16" applyFont="1" applyFill="1" applyAlignment="1">
      <alignment horizontal="right" indent="1"/>
    </xf>
    <xf numFmtId="0" fontId="40" fillId="0" borderId="0" xfId="16" applyFont="1"/>
    <xf numFmtId="0" fontId="46" fillId="0" borderId="0" xfId="1" applyFont="1"/>
    <xf numFmtId="49" fontId="40" fillId="0" borderId="0" xfId="16" applyNumberFormat="1" applyFont="1" applyAlignment="1">
      <alignment horizontal="center"/>
    </xf>
    <xf numFmtId="0" fontId="18" fillId="0" borderId="0" xfId="16" applyFont="1"/>
    <xf numFmtId="0" fontId="29" fillId="0" borderId="0" xfId="16" applyFont="1"/>
    <xf numFmtId="0" fontId="40" fillId="0" borderId="0" xfId="16" applyFont="1" applyAlignment="1">
      <alignment vertical="center"/>
    </xf>
    <xf numFmtId="0" fontId="2" fillId="0" borderId="0" xfId="1" applyAlignment="1">
      <alignment vertical="top" wrapText="1"/>
    </xf>
    <xf numFmtId="0" fontId="17" fillId="19" borderId="0" xfId="21" applyFont="1" applyFill="1" applyAlignment="1">
      <alignment wrapText="1"/>
    </xf>
    <xf numFmtId="0" fontId="55" fillId="0" borderId="0" xfId="1" applyFont="1" applyAlignment="1">
      <alignment wrapText="1"/>
    </xf>
    <xf numFmtId="0" fontId="30" fillId="0" borderId="0" xfId="0" applyFont="1"/>
    <xf numFmtId="0" fontId="29" fillId="0" borderId="0" xfId="0" applyFont="1" applyAlignment="1">
      <alignment horizontal="center"/>
    </xf>
    <xf numFmtId="0" fontId="18" fillId="0" borderId="0" xfId="16" applyFont="1" applyAlignment="1">
      <alignment horizontal="center" vertical="center"/>
    </xf>
    <xf numFmtId="14" fontId="40" fillId="0" borderId="0" xfId="16" applyNumberFormat="1" applyFont="1" applyAlignment="1">
      <alignment horizontal="center" vertical="center"/>
    </xf>
    <xf numFmtId="0" fontId="40" fillId="0" borderId="0" xfId="16" applyFont="1" applyAlignment="1">
      <alignment horizontal="center"/>
    </xf>
    <xf numFmtId="49" fontId="11" fillId="0" borderId="0" xfId="16" applyNumberFormat="1" applyFont="1" applyAlignment="1">
      <alignment horizontal="center"/>
    </xf>
    <xf numFmtId="0" fontId="11" fillId="0" borderId="0" xfId="16" applyFont="1"/>
    <xf numFmtId="0" fontId="11" fillId="0" borderId="0" xfId="16" applyFont="1" applyAlignment="1">
      <alignment horizontal="center"/>
    </xf>
    <xf numFmtId="0" fontId="18" fillId="0" borderId="0" xfId="16" applyFont="1" applyAlignment="1">
      <alignment horizontal="center"/>
    </xf>
    <xf numFmtId="0" fontId="30" fillId="0" borderId="3" xfId="10" applyNumberFormat="1" applyFont="1" applyFill="1" applyBorder="1" applyProtection="1">
      <protection locked="0"/>
    </xf>
    <xf numFmtId="0" fontId="30" fillId="0" borderId="24" xfId="10" applyNumberFormat="1" applyFont="1" applyFill="1" applyBorder="1" applyProtection="1">
      <protection locked="0"/>
    </xf>
    <xf numFmtId="0" fontId="51" fillId="0" borderId="11" xfId="10" applyNumberFormat="1" applyFont="1" applyFill="1" applyBorder="1" applyAlignment="1" applyProtection="1">
      <alignment horizontal="right"/>
      <protection locked="0"/>
    </xf>
    <xf numFmtId="0" fontId="46" fillId="0" borderId="11" xfId="1" applyFont="1" applyBorder="1" applyAlignment="1" applyProtection="1">
      <alignment horizontal="right"/>
      <protection locked="0"/>
    </xf>
    <xf numFmtId="166" fontId="40" fillId="0" borderId="0" xfId="16" applyNumberFormat="1" applyFont="1"/>
    <xf numFmtId="0" fontId="20" fillId="0" borderId="17" xfId="1" applyFont="1" applyBorder="1"/>
    <xf numFmtId="0" fontId="20" fillId="0" borderId="19" xfId="1" applyFont="1" applyBorder="1"/>
    <xf numFmtId="0" fontId="20" fillId="0" borderId="79" xfId="1" applyFont="1" applyBorder="1"/>
    <xf numFmtId="0" fontId="20" fillId="0" borderId="16" xfId="1" applyFont="1" applyBorder="1" applyAlignment="1">
      <alignment horizontal="left" indent="1"/>
    </xf>
    <xf numFmtId="0" fontId="20" fillId="0" borderId="16" xfId="1" applyFont="1" applyBorder="1"/>
    <xf numFmtId="0" fontId="20" fillId="0" borderId="18" xfId="1" applyFont="1" applyBorder="1"/>
    <xf numFmtId="0" fontId="20" fillId="0" borderId="13" xfId="1" applyFont="1" applyBorder="1"/>
    <xf numFmtId="0" fontId="20" fillId="3" borderId="13" xfId="1" applyFont="1" applyFill="1" applyBorder="1"/>
    <xf numFmtId="0" fontId="20" fillId="3" borderId="79" xfId="1" applyFont="1" applyFill="1" applyBorder="1"/>
    <xf numFmtId="0" fontId="20" fillId="3" borderId="16" xfId="1" applyFont="1" applyFill="1" applyBorder="1"/>
    <xf numFmtId="0" fontId="20" fillId="3" borderId="19" xfId="1" applyFont="1" applyFill="1" applyBorder="1"/>
    <xf numFmtId="0" fontId="6" fillId="0" borderId="0" xfId="0" applyFont="1"/>
    <xf numFmtId="10" fontId="30" fillId="0" borderId="6" xfId="10" applyNumberFormat="1" applyFont="1" applyFill="1" applyBorder="1" applyProtection="1">
      <protection locked="0"/>
    </xf>
    <xf numFmtId="10" fontId="30" fillId="0" borderId="33" xfId="10" applyNumberFormat="1" applyFont="1" applyFill="1" applyBorder="1" applyProtection="1">
      <protection locked="0"/>
    </xf>
    <xf numFmtId="10" fontId="18" fillId="0" borderId="0" xfId="1" applyNumberFormat="1" applyFont="1" applyProtection="1">
      <protection locked="0"/>
    </xf>
    <xf numFmtId="14" fontId="40" fillId="0" borderId="0" xfId="16" applyNumberFormat="1" applyFont="1"/>
    <xf numFmtId="0" fontId="61" fillId="0" borderId="16" xfId="1" applyFont="1" applyBorder="1" applyAlignment="1">
      <alignment horizontal="left" wrapText="1" indent="1"/>
    </xf>
    <xf numFmtId="0" fontId="61" fillId="0" borderId="16" xfId="1" applyFont="1" applyBorder="1" applyAlignment="1">
      <alignment horizontal="left" indent="1"/>
    </xf>
    <xf numFmtId="0" fontId="18" fillId="9" borderId="55" xfId="1" applyFont="1" applyFill="1" applyBorder="1" applyAlignment="1" applyProtection="1">
      <alignment horizontal="left"/>
      <protection locked="0"/>
    </xf>
    <xf numFmtId="0" fontId="18" fillId="9" borderId="56" xfId="1" applyFont="1" applyFill="1" applyBorder="1" applyAlignment="1" applyProtection="1">
      <alignment horizontal="left"/>
      <protection locked="0"/>
    </xf>
    <xf numFmtId="0" fontId="18" fillId="0" borderId="63" xfId="1" applyFont="1" applyBorder="1" applyAlignment="1" applyProtection="1">
      <alignment horizontal="left"/>
      <protection locked="0"/>
    </xf>
    <xf numFmtId="0" fontId="18" fillId="9" borderId="63" xfId="1" applyFont="1" applyFill="1" applyBorder="1" applyAlignment="1" applyProtection="1">
      <alignment horizontal="left"/>
      <protection locked="0"/>
    </xf>
    <xf numFmtId="0" fontId="18" fillId="0" borderId="83" xfId="1" applyFont="1" applyBorder="1" applyAlignment="1" applyProtection="1">
      <alignment horizontal="left"/>
      <protection locked="0"/>
    </xf>
    <xf numFmtId="0" fontId="18" fillId="9" borderId="85" xfId="1" applyFont="1" applyFill="1" applyBorder="1" applyAlignment="1" applyProtection="1">
      <alignment horizontal="left"/>
      <protection locked="0"/>
    </xf>
    <xf numFmtId="0" fontId="30" fillId="0" borderId="7" xfId="10" applyNumberFormat="1" applyFont="1" applyFill="1" applyBorder="1" applyProtection="1">
      <protection locked="0"/>
    </xf>
    <xf numFmtId="0" fontId="18" fillId="3" borderId="11" xfId="1" applyFont="1" applyFill="1" applyBorder="1" applyAlignment="1">
      <alignment horizontal="center" vertical="center"/>
    </xf>
    <xf numFmtId="0" fontId="23" fillId="0" borderId="0" xfId="1" applyFont="1" applyAlignment="1">
      <alignment vertical="center"/>
    </xf>
    <xf numFmtId="0" fontId="20" fillId="0" borderId="31" xfId="1" applyFont="1" applyBorder="1" applyAlignment="1" applyProtection="1">
      <alignment horizontal="left"/>
      <protection locked="0"/>
    </xf>
    <xf numFmtId="0" fontId="20" fillId="0" borderId="58" xfId="1" applyFont="1" applyBorder="1" applyAlignment="1" applyProtection="1">
      <alignment horizontal="left"/>
      <protection locked="0"/>
    </xf>
    <xf numFmtId="0" fontId="18" fillId="0" borderId="86" xfId="1" applyFont="1" applyBorder="1" applyAlignment="1" applyProtection="1">
      <alignment horizontal="left" vertical="center" indent="2"/>
      <protection locked="0"/>
    </xf>
    <xf numFmtId="0" fontId="30" fillId="0" borderId="88" xfId="10" applyNumberFormat="1" applyFont="1" applyFill="1" applyBorder="1" applyAlignment="1" applyProtection="1">
      <alignment horizontal="left"/>
      <protection locked="0"/>
    </xf>
    <xf numFmtId="0" fontId="30" fillId="0" borderId="21" xfId="10" applyNumberFormat="1" applyFont="1" applyFill="1" applyBorder="1" applyAlignment="1" applyProtection="1">
      <alignment horizontal="left"/>
      <protection locked="0"/>
    </xf>
    <xf numFmtId="0" fontId="30" fillId="0" borderId="10" xfId="10" applyNumberFormat="1" applyFont="1" applyFill="1" applyBorder="1" applyAlignment="1" applyProtection="1">
      <alignment horizontal="left"/>
      <protection locked="0"/>
    </xf>
    <xf numFmtId="0" fontId="30" fillId="0" borderId="7" xfId="10" applyNumberFormat="1" applyFont="1" applyFill="1" applyBorder="1" applyAlignment="1" applyProtection="1">
      <alignment horizontal="left"/>
      <protection locked="0"/>
    </xf>
    <xf numFmtId="0" fontId="30" fillId="0" borderId="3" xfId="10" applyNumberFormat="1" applyFont="1" applyFill="1" applyBorder="1" applyAlignment="1" applyProtection="1">
      <alignment horizontal="left"/>
      <protection locked="0"/>
    </xf>
    <xf numFmtId="0" fontId="30" fillId="0" borderId="24" xfId="10" applyNumberFormat="1" applyFont="1" applyFill="1" applyBorder="1" applyAlignment="1" applyProtection="1">
      <alignment horizontal="left"/>
      <protection locked="0"/>
    </xf>
    <xf numFmtId="0" fontId="18" fillId="0" borderId="39" xfId="1" applyFont="1" applyBorder="1" applyAlignment="1" applyProtection="1">
      <alignment horizontal="left"/>
      <protection locked="0"/>
    </xf>
    <xf numFmtId="0" fontId="18" fillId="0" borderId="14" xfId="1" applyFont="1" applyBorder="1" applyAlignment="1" applyProtection="1">
      <alignment horizontal="left"/>
      <protection locked="0"/>
    </xf>
    <xf numFmtId="0" fontId="18" fillId="0" borderId="90" xfId="1" applyFont="1" applyBorder="1" applyAlignment="1" applyProtection="1">
      <alignment horizontal="left" vertical="center" indent="2"/>
      <protection locked="0"/>
    </xf>
    <xf numFmtId="0" fontId="23" fillId="0" borderId="0" xfId="1" applyFont="1"/>
    <xf numFmtId="0" fontId="20" fillId="0" borderId="30" xfId="1" applyFont="1" applyBorder="1" applyAlignment="1" applyProtection="1">
      <alignment horizontal="left"/>
      <protection locked="0"/>
    </xf>
    <xf numFmtId="0" fontId="20" fillId="0" borderId="16" xfId="1" applyFont="1" applyBorder="1" applyAlignment="1" applyProtection="1">
      <alignment horizontal="left"/>
      <protection locked="0"/>
    </xf>
    <xf numFmtId="1" fontId="20" fillId="0" borderId="59" xfId="1" applyNumberFormat="1" applyFont="1" applyBorder="1" applyAlignment="1" applyProtection="1">
      <alignment horizontal="left"/>
      <protection locked="0"/>
    </xf>
    <xf numFmtId="1" fontId="20" fillId="0" borderId="55" xfId="1" applyNumberFormat="1" applyFont="1" applyBorder="1" applyAlignment="1" applyProtection="1">
      <alignment horizontal="left"/>
      <protection locked="0"/>
    </xf>
    <xf numFmtId="0" fontId="20" fillId="0" borderId="60" xfId="1" applyFont="1" applyBorder="1" applyAlignment="1" applyProtection="1">
      <alignment horizontal="left"/>
      <protection locked="0"/>
    </xf>
    <xf numFmtId="0" fontId="20" fillId="0" borderId="57" xfId="1" applyFont="1" applyBorder="1" applyAlignment="1" applyProtection="1">
      <alignment horizontal="left"/>
      <protection locked="0"/>
    </xf>
    <xf numFmtId="0" fontId="20" fillId="0" borderId="55" xfId="1" applyFont="1" applyBorder="1" applyAlignment="1" applyProtection="1">
      <alignment horizontal="left"/>
      <protection locked="0"/>
    </xf>
    <xf numFmtId="1" fontId="20" fillId="0" borderId="58" xfId="1" applyNumberFormat="1" applyFont="1" applyBorder="1" applyAlignment="1" applyProtection="1">
      <alignment horizontal="left"/>
      <protection locked="0"/>
    </xf>
    <xf numFmtId="14" fontId="20" fillId="0" borderId="56" xfId="1" applyNumberFormat="1" applyFont="1" applyBorder="1" applyAlignment="1" applyProtection="1">
      <alignment horizontal="left"/>
      <protection locked="0"/>
    </xf>
    <xf numFmtId="0" fontId="18" fillId="3" borderId="64" xfId="1" applyFont="1" applyFill="1" applyBorder="1" applyAlignment="1">
      <alignment horizontal="center" vertical="center"/>
    </xf>
    <xf numFmtId="0" fontId="30" fillId="0" borderId="68" xfId="9" applyNumberFormat="1" applyFont="1" applyFill="1" applyBorder="1" applyAlignment="1" applyProtection="1">
      <alignment horizontal="center"/>
      <protection locked="0"/>
    </xf>
    <xf numFmtId="0" fontId="23" fillId="0" borderId="0" xfId="1" applyFont="1" applyAlignment="1">
      <alignment horizontal="left" vertical="center" indent="1"/>
    </xf>
    <xf numFmtId="0" fontId="58" fillId="0" borderId="0" xfId="1" applyFont="1" applyAlignment="1">
      <alignment horizontal="left" vertical="center" indent="1"/>
    </xf>
    <xf numFmtId="0" fontId="59" fillId="0" borderId="0" xfId="7" applyFont="1" applyFill="1" applyAlignment="1">
      <alignment vertical="center" wrapText="1"/>
    </xf>
    <xf numFmtId="0" fontId="19" fillId="0" borderId="0" xfId="1" applyFont="1"/>
    <xf numFmtId="0" fontId="52" fillId="0" borderId="0" xfId="1" applyFont="1"/>
    <xf numFmtId="0" fontId="24" fillId="0" borderId="0" xfId="1" applyFont="1" applyAlignment="1">
      <alignment vertical="center" indent="2"/>
    </xf>
    <xf numFmtId="0" fontId="22" fillId="0" borderId="0" xfId="1" applyFont="1"/>
    <xf numFmtId="0" fontId="11" fillId="0" borderId="0" xfId="1" applyFont="1" applyAlignment="1">
      <alignment horizontal="right" indent="1"/>
    </xf>
    <xf numFmtId="0" fontId="69" fillId="0" borderId="0" xfId="1" applyFont="1"/>
    <xf numFmtId="0" fontId="28" fillId="12" borderId="0" xfId="1" applyFont="1" applyFill="1" applyAlignment="1">
      <alignment horizontal="right" indent="1"/>
    </xf>
    <xf numFmtId="0" fontId="11" fillId="0" borderId="0" xfId="1" applyFont="1" applyAlignment="1">
      <alignment horizontal="right" vertical="center" indent="1"/>
    </xf>
    <xf numFmtId="0" fontId="29" fillId="0" borderId="0" xfId="16" applyFont="1" applyAlignment="1">
      <alignment horizontal="left" indent="1"/>
    </xf>
    <xf numFmtId="14" fontId="11" fillId="0" borderId="0" xfId="16" applyNumberFormat="1" applyFont="1" applyAlignment="1">
      <alignment horizontal="center"/>
    </xf>
    <xf numFmtId="0" fontId="20" fillId="0" borderId="0" xfId="16" applyFont="1" applyAlignment="1">
      <alignment horizontal="right" vertical="center" indent="1"/>
    </xf>
    <xf numFmtId="0" fontId="75" fillId="0" borderId="0" xfId="16" applyFont="1" applyAlignment="1">
      <alignment vertical="center"/>
    </xf>
    <xf numFmtId="0" fontId="75" fillId="0" borderId="17" xfId="16" applyFont="1" applyBorder="1" applyAlignment="1">
      <alignment vertical="center"/>
    </xf>
    <xf numFmtId="0" fontId="28" fillId="0" borderId="0" xfId="1" applyFont="1" applyAlignment="1">
      <alignment horizontal="left" vertical="center" indent="1"/>
    </xf>
    <xf numFmtId="0" fontId="28" fillId="0" borderId="0" xfId="1" applyFont="1" applyAlignment="1">
      <alignment horizontal="center" vertical="center"/>
    </xf>
    <xf numFmtId="169" fontId="40" fillId="0" borderId="74" xfId="16" applyNumberFormat="1" applyFont="1" applyBorder="1" applyProtection="1">
      <protection locked="0"/>
    </xf>
    <xf numFmtId="169" fontId="40" fillId="0" borderId="65" xfId="16" applyNumberFormat="1" applyFont="1" applyBorder="1" applyProtection="1">
      <protection locked="0"/>
    </xf>
    <xf numFmtId="0" fontId="31" fillId="0" borderId="0" xfId="16" applyFont="1" applyAlignment="1">
      <alignment horizontal="center"/>
    </xf>
    <xf numFmtId="0" fontId="31" fillId="0" borderId="0" xfId="16" applyFont="1"/>
    <xf numFmtId="0" fontId="54" fillId="0" borderId="0" xfId="16" applyFont="1" applyAlignment="1">
      <alignment horizontal="center"/>
    </xf>
    <xf numFmtId="0" fontId="54" fillId="0" borderId="0" xfId="16" applyFont="1"/>
    <xf numFmtId="0" fontId="18" fillId="9" borderId="86" xfId="1" applyFont="1" applyFill="1" applyBorder="1" applyAlignment="1" applyProtection="1">
      <alignment horizontal="left"/>
      <protection locked="0"/>
    </xf>
    <xf numFmtId="0" fontId="18" fillId="0" borderId="55" xfId="1" applyFont="1" applyBorder="1" applyAlignment="1" applyProtection="1">
      <alignment horizontal="left"/>
      <protection locked="0"/>
    </xf>
    <xf numFmtId="14" fontId="18" fillId="3" borderId="66" xfId="1" applyNumberFormat="1" applyFont="1" applyFill="1" applyBorder="1" applyAlignment="1">
      <alignment horizontal="center" vertical="center"/>
    </xf>
    <xf numFmtId="14" fontId="18" fillId="0" borderId="65" xfId="1" applyNumberFormat="1" applyFont="1" applyBorder="1" applyAlignment="1" applyProtection="1">
      <alignment horizontal="center" vertical="center"/>
      <protection locked="0"/>
    </xf>
    <xf numFmtId="0" fontId="20" fillId="0" borderId="61" xfId="1" applyFont="1" applyBorder="1" applyAlignment="1" applyProtection="1">
      <alignment horizontal="left"/>
      <protection locked="0"/>
    </xf>
    <xf numFmtId="0" fontId="20" fillId="9" borderId="106" xfId="1" applyFont="1" applyFill="1" applyBorder="1" applyAlignment="1" applyProtection="1">
      <alignment horizontal="left" wrapText="1"/>
      <protection locked="0"/>
    </xf>
    <xf numFmtId="0" fontId="20" fillId="9" borderId="55" xfId="1" applyFont="1" applyFill="1" applyBorder="1" applyAlignment="1" applyProtection="1">
      <alignment horizontal="left"/>
      <protection locked="0"/>
    </xf>
    <xf numFmtId="0" fontId="20" fillId="9" borderId="30" xfId="1" applyFont="1" applyFill="1" applyBorder="1" applyAlignment="1" applyProtection="1">
      <alignment horizontal="left"/>
      <protection locked="0"/>
    </xf>
    <xf numFmtId="0" fontId="20" fillId="9" borderId="57" xfId="1" applyFont="1" applyFill="1" applyBorder="1" applyAlignment="1" applyProtection="1">
      <alignment horizontal="left"/>
      <protection locked="0"/>
    </xf>
    <xf numFmtId="0" fontId="20" fillId="9" borderId="107" xfId="1" applyFont="1" applyFill="1" applyBorder="1" applyAlignment="1" applyProtection="1">
      <alignment horizontal="left"/>
      <protection locked="0"/>
    </xf>
    <xf numFmtId="0" fontId="20" fillId="9" borderId="108" xfId="1" applyFont="1" applyFill="1" applyBorder="1" applyAlignment="1" applyProtection="1">
      <alignment horizontal="left"/>
      <protection locked="0"/>
    </xf>
    <xf numFmtId="0" fontId="20" fillId="9" borderId="56" xfId="1" applyFont="1" applyFill="1" applyBorder="1" applyAlignment="1" applyProtection="1">
      <alignment horizontal="left"/>
      <protection locked="0"/>
    </xf>
    <xf numFmtId="0" fontId="30" fillId="0" borderId="23" xfId="10" applyNumberFormat="1" applyFont="1" applyFill="1" applyBorder="1" applyAlignment="1" applyProtection="1">
      <alignment horizontal="left"/>
      <protection locked="0"/>
    </xf>
    <xf numFmtId="0" fontId="30" fillId="0" borderId="25" xfId="10" applyNumberFormat="1" applyFont="1" applyFill="1" applyBorder="1" applyAlignment="1" applyProtection="1">
      <alignment horizontal="left"/>
      <protection locked="0"/>
    </xf>
    <xf numFmtId="0" fontId="30" fillId="0" borderId="6" xfId="10" applyNumberFormat="1" applyFont="1" applyFill="1" applyBorder="1" applyAlignment="1" applyProtection="1">
      <alignment horizontal="left"/>
      <protection locked="0"/>
    </xf>
    <xf numFmtId="0" fontId="30" fillId="0" borderId="67" xfId="10" applyNumberFormat="1" applyFont="1" applyFill="1" applyBorder="1" applyAlignment="1" applyProtection="1">
      <protection locked="0"/>
    </xf>
    <xf numFmtId="164" fontId="30" fillId="0" borderId="68" xfId="9" applyNumberFormat="1" applyFont="1" applyFill="1" applyBorder="1" applyAlignment="1" applyProtection="1">
      <alignment horizontal="left"/>
      <protection locked="0"/>
    </xf>
    <xf numFmtId="164" fontId="30" fillId="9" borderId="69" xfId="9" applyNumberFormat="1" applyFont="1" applyFill="1" applyBorder="1" applyAlignment="1" applyProtection="1">
      <alignment horizontal="left"/>
      <protection locked="0"/>
    </xf>
    <xf numFmtId="0" fontId="30" fillId="9" borderId="70" xfId="9" applyNumberFormat="1" applyFont="1" applyFill="1" applyBorder="1" applyAlignment="1" applyProtection="1">
      <alignment horizontal="left"/>
      <protection locked="0"/>
    </xf>
    <xf numFmtId="0" fontId="30" fillId="0" borderId="110" xfId="10" applyNumberFormat="1" applyFont="1" applyFill="1" applyBorder="1" applyAlignment="1" applyProtection="1">
      <protection locked="0"/>
    </xf>
    <xf numFmtId="0" fontId="30" fillId="0" borderId="111" xfId="9" applyNumberFormat="1" applyFont="1" applyFill="1" applyBorder="1" applyAlignment="1" applyProtection="1">
      <alignment horizontal="center"/>
      <protection locked="0"/>
    </xf>
    <xf numFmtId="164" fontId="30" fillId="0" borderId="111" xfId="9" applyNumberFormat="1" applyFont="1" applyFill="1" applyBorder="1" applyAlignment="1" applyProtection="1">
      <alignment horizontal="left"/>
      <protection locked="0"/>
    </xf>
    <xf numFmtId="164" fontId="30" fillId="9" borderId="112" xfId="9" applyNumberFormat="1" applyFont="1" applyFill="1" applyBorder="1" applyAlignment="1" applyProtection="1">
      <alignment horizontal="left"/>
      <protection locked="0"/>
    </xf>
    <xf numFmtId="0" fontId="30" fillId="9" borderId="109" xfId="9" applyNumberFormat="1" applyFont="1" applyFill="1" applyBorder="1" applyAlignment="1" applyProtection="1">
      <alignment horizontal="left"/>
      <protection locked="0"/>
    </xf>
    <xf numFmtId="0" fontId="30" fillId="0" borderId="67" xfId="10" applyNumberFormat="1" applyFont="1" applyFill="1" applyBorder="1" applyAlignment="1" applyProtection="1">
      <alignment horizontal="left"/>
      <protection locked="0"/>
    </xf>
    <xf numFmtId="0" fontId="18" fillId="0" borderId="117" xfId="16" applyFont="1" applyBorder="1" applyAlignment="1" applyProtection="1">
      <alignment horizontal="center"/>
      <protection locked="0"/>
    </xf>
    <xf numFmtId="0" fontId="18" fillId="0" borderId="118" xfId="16" applyFont="1" applyBorder="1" applyAlignment="1" applyProtection="1">
      <alignment horizontal="center"/>
      <protection locked="0"/>
    </xf>
    <xf numFmtId="0" fontId="18" fillId="0" borderId="120" xfId="16" applyFont="1" applyBorder="1" applyAlignment="1" applyProtection="1">
      <alignment horizontal="center"/>
      <protection locked="0"/>
    </xf>
    <xf numFmtId="0" fontId="18" fillId="22" borderId="129" xfId="16" applyFont="1" applyFill="1" applyBorder="1" applyAlignment="1">
      <alignment horizontal="center"/>
    </xf>
    <xf numFmtId="0" fontId="18" fillId="22" borderId="129" xfId="16" applyFont="1" applyFill="1" applyBorder="1"/>
    <xf numFmtId="0" fontId="30" fillId="0" borderId="130" xfId="10" applyNumberFormat="1" applyFont="1" applyFill="1" applyBorder="1" applyAlignment="1" applyProtection="1">
      <alignment horizontal="left"/>
      <protection locked="0"/>
    </xf>
    <xf numFmtId="0" fontId="30" fillId="0" borderId="131" xfId="10" applyNumberFormat="1" applyFont="1" applyFill="1" applyBorder="1" applyAlignment="1" applyProtection="1">
      <alignment horizontal="left"/>
      <protection locked="0"/>
    </xf>
    <xf numFmtId="0" fontId="30" fillId="0" borderId="132" xfId="10" applyNumberFormat="1" applyFont="1" applyFill="1" applyBorder="1" applyAlignment="1" applyProtection="1">
      <alignment horizontal="left"/>
      <protection locked="0"/>
    </xf>
    <xf numFmtId="0" fontId="11" fillId="21" borderId="135" xfId="16" applyFont="1" applyFill="1" applyBorder="1" applyAlignment="1">
      <alignment horizontal="left"/>
    </xf>
    <xf numFmtId="0" fontId="18" fillId="21" borderId="82" xfId="16" applyFont="1" applyFill="1" applyBorder="1" applyAlignment="1">
      <alignment horizontal="right" indent="1"/>
    </xf>
    <xf numFmtId="164" fontId="30" fillId="0" borderId="142" xfId="10" applyNumberFormat="1" applyFont="1" applyFill="1" applyBorder="1" applyAlignment="1" applyProtection="1">
      <alignment horizontal="left"/>
      <protection locked="0"/>
    </xf>
    <xf numFmtId="166" fontId="11" fillId="0" borderId="125" xfId="16" applyNumberFormat="1" applyFont="1" applyBorder="1" applyAlignment="1">
      <alignment horizontal="right"/>
    </xf>
    <xf numFmtId="166" fontId="11" fillId="0" borderId="0" xfId="16" applyNumberFormat="1" applyFont="1" applyAlignment="1">
      <alignment horizontal="right"/>
    </xf>
    <xf numFmtId="164" fontId="11" fillId="0" borderId="126" xfId="16" applyNumberFormat="1" applyFont="1" applyBorder="1"/>
    <xf numFmtId="166" fontId="11" fillId="21" borderId="127" xfId="16" applyNumberFormat="1" applyFont="1" applyFill="1" applyBorder="1"/>
    <xf numFmtId="164" fontId="11" fillId="21" borderId="129" xfId="16" applyNumberFormat="1" applyFont="1" applyFill="1" applyBorder="1"/>
    <xf numFmtId="0" fontId="28" fillId="12" borderId="144" xfId="1" applyFont="1" applyFill="1" applyBorder="1" applyAlignment="1">
      <alignment horizontal="center" vertical="center" wrapText="1"/>
    </xf>
    <xf numFmtId="0" fontId="28" fillId="12" borderId="143" xfId="1" applyFont="1" applyFill="1" applyBorder="1" applyAlignment="1">
      <alignment horizontal="center" vertical="center"/>
    </xf>
    <xf numFmtId="0" fontId="28" fillId="12" borderId="149" xfId="1" applyFont="1" applyFill="1" applyBorder="1" applyAlignment="1">
      <alignment horizontal="center" vertical="center" wrapText="1"/>
    </xf>
    <xf numFmtId="10" fontId="30" fillId="0" borderId="35" xfId="10" applyNumberFormat="1" applyFont="1" applyFill="1" applyBorder="1" applyProtection="1">
      <protection locked="0"/>
    </xf>
    <xf numFmtId="0" fontId="30" fillId="0" borderId="152" xfId="10" applyNumberFormat="1" applyFont="1" applyFill="1" applyBorder="1" applyAlignment="1" applyProtection="1">
      <alignment horizontal="left"/>
      <protection locked="0"/>
    </xf>
    <xf numFmtId="0" fontId="30" fillId="0" borderId="35" xfId="10" applyNumberFormat="1" applyFont="1" applyFill="1" applyBorder="1" applyAlignment="1" applyProtection="1">
      <alignment horizontal="left"/>
      <protection locked="0"/>
    </xf>
    <xf numFmtId="0" fontId="30" fillId="0" borderId="153" xfId="10" applyNumberFormat="1" applyFont="1" applyFill="1" applyBorder="1" applyAlignment="1" applyProtection="1">
      <alignment horizontal="left"/>
      <protection locked="0"/>
    </xf>
    <xf numFmtId="0" fontId="11" fillId="3" borderId="126" xfId="16" applyFont="1" applyFill="1" applyBorder="1" applyAlignment="1">
      <alignment horizontal="center"/>
    </xf>
    <xf numFmtId="0" fontId="11" fillId="3" borderId="126" xfId="16" applyFont="1" applyFill="1" applyBorder="1"/>
    <xf numFmtId="0" fontId="29" fillId="0" borderId="0" xfId="19" applyFont="1" applyFill="1" applyBorder="1" applyAlignment="1" applyProtection="1">
      <alignment horizontal="center"/>
    </xf>
    <xf numFmtId="0" fontId="29" fillId="0" borderId="0" xfId="19" applyNumberFormat="1" applyFont="1" applyFill="1" applyBorder="1" applyAlignment="1" applyProtection="1">
      <alignment horizontal="center"/>
    </xf>
    <xf numFmtId="0" fontId="29" fillId="0" borderId="0" xfId="11" applyNumberFormat="1" applyFont="1" applyFill="1" applyBorder="1" applyAlignment="1" applyProtection="1">
      <alignment horizontal="center" vertical="center"/>
    </xf>
    <xf numFmtId="0" fontId="29" fillId="16" borderId="81" xfId="11" applyNumberFormat="1" applyFont="1" applyFill="1" applyBorder="1" applyAlignment="1" applyProtection="1">
      <alignment horizontal="left" vertical="center"/>
    </xf>
    <xf numFmtId="0" fontId="29" fillId="16" borderId="113" xfId="11" applyNumberFormat="1" applyFont="1" applyFill="1" applyBorder="1" applyAlignment="1" applyProtection="1">
      <alignment horizontal="center" vertical="center"/>
    </xf>
    <xf numFmtId="0" fontId="29" fillId="16" borderId="114" xfId="11" applyNumberFormat="1" applyFont="1" applyFill="1" applyBorder="1" applyAlignment="1" applyProtection="1">
      <alignment horizontal="center" vertical="center"/>
    </xf>
    <xf numFmtId="0" fontId="29" fillId="16" borderId="115" xfId="11" applyNumberFormat="1" applyFont="1" applyFill="1" applyBorder="1" applyAlignment="1" applyProtection="1">
      <alignment horizontal="center" vertical="center"/>
    </xf>
    <xf numFmtId="0" fontId="29" fillId="16" borderId="113" xfId="11" applyNumberFormat="1" applyFont="1" applyFill="1" applyBorder="1" applyAlignment="1" applyProtection="1">
      <alignment horizontal="left" vertical="center"/>
    </xf>
    <xf numFmtId="166" fontId="30" fillId="3" borderId="11" xfId="10" applyNumberFormat="1" applyFont="1" applyFill="1" applyBorder="1" applyAlignment="1" applyProtection="1"/>
    <xf numFmtId="166" fontId="30" fillId="3" borderId="12" xfId="10" applyNumberFormat="1" applyFont="1" applyFill="1" applyBorder="1" applyAlignment="1" applyProtection="1"/>
    <xf numFmtId="0" fontId="40" fillId="16" borderId="133" xfId="11" applyNumberFormat="1" applyFont="1" applyFill="1" applyBorder="1" applyAlignment="1" applyProtection="1">
      <alignment horizontal="right" indent="1"/>
    </xf>
    <xf numFmtId="0" fontId="40" fillId="16" borderId="122" xfId="11" applyFont="1" applyFill="1" applyBorder="1" applyAlignment="1" applyProtection="1">
      <alignment horizontal="center" vertical="center"/>
    </xf>
    <xf numFmtId="0" fontId="40" fillId="16" borderId="122" xfId="11" applyFont="1" applyFill="1" applyBorder="1" applyAlignment="1" applyProtection="1">
      <alignment horizontal="right" vertical="center"/>
    </xf>
    <xf numFmtId="166" fontId="40" fillId="16" borderId="121" xfId="11" applyNumberFormat="1" applyFont="1" applyFill="1" applyBorder="1" applyAlignment="1" applyProtection="1">
      <alignment horizontal="right" vertical="center"/>
    </xf>
    <xf numFmtId="7" fontId="40" fillId="16" borderId="122" xfId="11" applyNumberFormat="1" applyFont="1" applyFill="1" applyBorder="1" applyAlignment="1" applyProtection="1">
      <alignment horizontal="right" vertical="center"/>
    </xf>
    <xf numFmtId="49" fontId="36" fillId="0" borderId="0" xfId="18" applyNumberFormat="1" applyFont="1" applyFill="1" applyBorder="1" applyAlignment="1" applyProtection="1">
      <alignment horizontal="center"/>
    </xf>
    <xf numFmtId="0" fontId="18" fillId="15" borderId="133" xfId="11" applyNumberFormat="1" applyFont="1" applyFill="1" applyBorder="1" applyAlignment="1" applyProtection="1">
      <alignment horizontal="right" vertical="center" indent="1"/>
    </xf>
    <xf numFmtId="49" fontId="18" fillId="20" borderId="122" xfId="18" applyNumberFormat="1" applyFont="1" applyFill="1" applyBorder="1" applyAlignment="1" applyProtection="1">
      <alignment horizontal="center"/>
    </xf>
    <xf numFmtId="166" fontId="18" fillId="20" borderId="121" xfId="18" applyNumberFormat="1" applyFont="1" applyFill="1" applyBorder="1" applyAlignment="1" applyProtection="1">
      <alignment horizontal="center"/>
    </xf>
    <xf numFmtId="0" fontId="37" fillId="3" borderId="134" xfId="10" applyNumberFormat="1" applyFont="1" applyFill="1" applyBorder="1" applyAlignment="1" applyProtection="1">
      <alignment horizontal="right" indent="1"/>
    </xf>
    <xf numFmtId="166" fontId="37" fillId="3" borderId="136" xfId="10" applyNumberFormat="1" applyFont="1" applyFill="1" applyBorder="1" applyAlignment="1" applyProtection="1">
      <alignment horizontal="right"/>
    </xf>
    <xf numFmtId="164" fontId="37" fillId="0" borderId="0" xfId="10" applyNumberFormat="1" applyFont="1" applyFill="1" applyBorder="1" applyProtection="1"/>
    <xf numFmtId="0" fontId="25" fillId="12" borderId="51" xfId="7" applyFont="1" applyFill="1" applyBorder="1" applyAlignment="1" applyProtection="1">
      <alignment horizontal="left" vertical="center" wrapText="1" indent="1"/>
    </xf>
    <xf numFmtId="0" fontId="63" fillId="12" borderId="52" xfId="1" applyFont="1" applyFill="1" applyBorder="1" applyAlignment="1">
      <alignment horizontal="center"/>
    </xf>
    <xf numFmtId="0" fontId="64" fillId="12" borderId="87" xfId="1" applyFont="1" applyFill="1" applyBorder="1" applyAlignment="1">
      <alignment horizontal="left"/>
    </xf>
    <xf numFmtId="0" fontId="64" fillId="0" borderId="0" xfId="1" applyFont="1"/>
    <xf numFmtId="0" fontId="65" fillId="0" borderId="0" xfId="1" applyFont="1"/>
    <xf numFmtId="0" fontId="20" fillId="3" borderId="16" xfId="1" applyFont="1" applyFill="1" applyBorder="1" applyAlignment="1">
      <alignment horizontal="left" indent="1"/>
    </xf>
    <xf numFmtId="0" fontId="20" fillId="3" borderId="0" xfId="1" applyFont="1" applyFill="1" applyAlignment="1">
      <alignment horizontal="left" indent="1"/>
    </xf>
    <xf numFmtId="0" fontId="26" fillId="0" borderId="0" xfId="1" applyFont="1"/>
    <xf numFmtId="0" fontId="25" fillId="12" borderId="52" xfId="1" applyFont="1" applyFill="1" applyBorder="1" applyAlignment="1">
      <alignment horizontal="center"/>
    </xf>
    <xf numFmtId="0" fontId="66" fillId="12" borderId="52" xfId="1" applyFont="1" applyFill="1" applyBorder="1" applyAlignment="1">
      <alignment horizontal="left"/>
    </xf>
    <xf numFmtId="0" fontId="25" fillId="12" borderId="105" xfId="7" applyFont="1" applyFill="1" applyBorder="1" applyAlignment="1" applyProtection="1">
      <alignment horizontal="center" wrapText="1"/>
    </xf>
    <xf numFmtId="0" fontId="66" fillId="0" borderId="0" xfId="1" applyFont="1"/>
    <xf numFmtId="0" fontId="67" fillId="0" borderId="0" xfId="1" applyFont="1"/>
    <xf numFmtId="0" fontId="20" fillId="3" borderId="0" xfId="1" applyFont="1" applyFill="1"/>
    <xf numFmtId="0" fontId="20" fillId="3" borderId="18" xfId="1" applyFont="1" applyFill="1" applyBorder="1" applyAlignment="1">
      <alignment horizontal="left" indent="1"/>
    </xf>
    <xf numFmtId="0" fontId="20" fillId="3" borderId="9" xfId="1" applyFont="1" applyFill="1" applyBorder="1"/>
    <xf numFmtId="0" fontId="20" fillId="0" borderId="0" xfId="1" applyFont="1" applyAlignment="1">
      <alignment horizontal="left"/>
    </xf>
    <xf numFmtId="0" fontId="22" fillId="0" borderId="0" xfId="1" applyFont="1" applyAlignment="1">
      <alignment horizontal="left"/>
    </xf>
    <xf numFmtId="0" fontId="68" fillId="0" borderId="0" xfId="0" applyFont="1" applyAlignment="1">
      <alignment horizontal="center" vertical="center"/>
    </xf>
    <xf numFmtId="0" fontId="11" fillId="0" borderId="0" xfId="1" applyFont="1" applyAlignment="1">
      <alignment horizontal="right" vertical="top" indent="1"/>
    </xf>
    <xf numFmtId="0" fontId="27" fillId="12" borderId="84" xfId="1" applyFont="1" applyFill="1" applyBorder="1" applyAlignment="1">
      <alignment vertical="center"/>
    </xf>
    <xf numFmtId="0" fontId="33" fillId="12" borderId="84" xfId="11" applyFont="1" applyFill="1" applyBorder="1" applyAlignment="1" applyProtection="1">
      <alignment horizontal="left" vertical="center"/>
    </xf>
    <xf numFmtId="0" fontId="28" fillId="12" borderId="43" xfId="9" applyFont="1" applyFill="1" applyBorder="1" applyAlignment="1" applyProtection="1">
      <alignment horizontal="center" vertical="center"/>
    </xf>
    <xf numFmtId="0" fontId="28" fillId="12" borderId="43" xfId="10" applyFont="1" applyFill="1" applyBorder="1" applyAlignment="1" applyProtection="1">
      <alignment horizontal="center" vertical="center"/>
    </xf>
    <xf numFmtId="0" fontId="28" fillId="12" borderId="43" xfId="1" applyFont="1" applyFill="1" applyBorder="1" applyAlignment="1">
      <alignment horizontal="center" vertical="center"/>
    </xf>
    <xf numFmtId="0" fontId="28" fillId="12" borderId="89" xfId="1" applyFont="1" applyFill="1" applyBorder="1" applyAlignment="1">
      <alignment horizontal="center" vertical="center"/>
    </xf>
    <xf numFmtId="0" fontId="11" fillId="0" borderId="0" xfId="1" applyFont="1" applyAlignment="1">
      <alignment vertical="center"/>
    </xf>
    <xf numFmtId="164" fontId="29" fillId="14" borderId="77" xfId="11" applyNumberFormat="1" applyFont="1" applyFill="1" applyBorder="1" applyAlignment="1" applyProtection="1">
      <alignment horizontal="left" vertical="center" indent="2"/>
    </xf>
    <xf numFmtId="0" fontId="29" fillId="14" borderId="77" xfId="11" applyNumberFormat="1" applyFont="1" applyFill="1" applyBorder="1" applyAlignment="1" applyProtection="1">
      <alignment horizontal="left" vertical="center"/>
    </xf>
    <xf numFmtId="0" fontId="18" fillId="0" borderId="0" xfId="1" applyFont="1" applyAlignment="1">
      <alignment horizontal="left" vertical="center" indent="2"/>
    </xf>
    <xf numFmtId="0" fontId="18" fillId="3" borderId="13" xfId="1" applyFont="1" applyFill="1" applyBorder="1" applyAlignment="1">
      <alignment horizontal="center"/>
    </xf>
    <xf numFmtId="0" fontId="18" fillId="0" borderId="16" xfId="1" applyFont="1" applyBorder="1"/>
    <xf numFmtId="0" fontId="18" fillId="3" borderId="40" xfId="1" applyFont="1" applyFill="1" applyBorder="1" applyAlignment="1">
      <alignment horizontal="center"/>
    </xf>
    <xf numFmtId="0" fontId="18" fillId="3" borderId="41" xfId="1" applyFont="1" applyFill="1" applyBorder="1" applyAlignment="1">
      <alignment horizontal="center"/>
    </xf>
    <xf numFmtId="0" fontId="18" fillId="3" borderId="42" xfId="1" applyFont="1" applyFill="1" applyBorder="1" applyAlignment="1">
      <alignment horizontal="center"/>
    </xf>
    <xf numFmtId="0" fontId="29" fillId="14" borderId="104" xfId="11" applyNumberFormat="1" applyFont="1" applyFill="1" applyBorder="1" applyAlignment="1" applyProtection="1">
      <alignment horizontal="left" vertical="center" indent="2"/>
    </xf>
    <xf numFmtId="0" fontId="29" fillId="14" borderId="104" xfId="11" applyNumberFormat="1" applyFont="1" applyFill="1" applyBorder="1" applyAlignment="1" applyProtection="1">
      <alignment horizontal="left" vertical="center"/>
    </xf>
    <xf numFmtId="164" fontId="29" fillId="14" borderId="104" xfId="11" applyNumberFormat="1" applyFont="1" applyFill="1" applyBorder="1" applyAlignment="1" applyProtection="1">
      <alignment horizontal="left" vertical="center" indent="2"/>
    </xf>
    <xf numFmtId="164" fontId="29" fillId="14" borderId="26" xfId="11" applyNumberFormat="1" applyFont="1" applyFill="1" applyBorder="1" applyAlignment="1" applyProtection="1">
      <alignment horizontal="left" vertical="center" indent="2"/>
    </xf>
    <xf numFmtId="0" fontId="30" fillId="3" borderId="11" xfId="9" applyNumberFormat="1" applyFont="1" applyFill="1" applyBorder="1" applyAlignment="1" applyProtection="1">
      <alignment horizontal="left" indent="2"/>
    </xf>
    <xf numFmtId="0" fontId="30" fillId="3" borderId="11" xfId="9" applyNumberFormat="1" applyFont="1" applyFill="1" applyBorder="1" applyAlignment="1" applyProtection="1">
      <alignment horizontal="left" indent="1"/>
    </xf>
    <xf numFmtId="0" fontId="30" fillId="3" borderId="11" xfId="10" applyNumberFormat="1" applyFont="1" applyFill="1" applyBorder="1" applyAlignment="1" applyProtection="1">
      <alignment horizontal="left" indent="1"/>
    </xf>
    <xf numFmtId="0" fontId="30" fillId="3" borderId="20" xfId="9" applyNumberFormat="1" applyFont="1" applyFill="1" applyBorder="1" applyAlignment="1" applyProtection="1">
      <alignment horizontal="left" indent="2"/>
    </xf>
    <xf numFmtId="0" fontId="30" fillId="3" borderId="11" xfId="9" applyNumberFormat="1" applyFont="1" applyFill="1" applyBorder="1" applyAlignment="1" applyProtection="1">
      <alignment horizontal="left"/>
    </xf>
    <xf numFmtId="0" fontId="29" fillId="14" borderId="8" xfId="11" applyNumberFormat="1" applyFont="1" applyFill="1" applyBorder="1" applyAlignment="1" applyProtection="1">
      <alignment horizontal="left" vertical="center" indent="2"/>
    </xf>
    <xf numFmtId="0" fontId="29" fillId="14" borderId="8" xfId="11" applyNumberFormat="1" applyFont="1" applyFill="1" applyBorder="1" applyAlignment="1" applyProtection="1">
      <alignment horizontal="left" vertical="center"/>
    </xf>
    <xf numFmtId="164" fontId="29" fillId="14" borderId="8" xfId="11" applyNumberFormat="1" applyFont="1" applyFill="1" applyBorder="1" applyAlignment="1" applyProtection="1">
      <alignment horizontal="left" vertical="center" indent="2"/>
    </xf>
    <xf numFmtId="0" fontId="30" fillId="3" borderId="11" xfId="9" applyFont="1" applyFill="1" applyBorder="1" applyAlignment="1" applyProtection="1">
      <alignment horizontal="left"/>
    </xf>
    <xf numFmtId="0" fontId="32" fillId="0" borderId="0" xfId="0" applyFont="1"/>
    <xf numFmtId="0" fontId="29" fillId="14" borderId="12" xfId="11" applyNumberFormat="1" applyFont="1" applyFill="1" applyBorder="1" applyAlignment="1" applyProtection="1">
      <alignment horizontal="center" wrapText="1"/>
    </xf>
    <xf numFmtId="0" fontId="29" fillId="14" borderId="12" xfId="11" applyNumberFormat="1" applyFont="1" applyFill="1" applyBorder="1" applyAlignment="1" applyProtection="1">
      <alignment horizontal="center" textRotation="90" wrapText="1"/>
    </xf>
    <xf numFmtId="0" fontId="34" fillId="12" borderId="154" xfId="11" applyFont="1" applyFill="1" applyBorder="1" applyAlignment="1" applyProtection="1">
      <alignment horizontal="left" vertical="center" indent="1"/>
    </xf>
    <xf numFmtId="0" fontId="35" fillId="12" borderId="155" xfId="11" applyFont="1" applyFill="1" applyBorder="1" applyAlignment="1" applyProtection="1">
      <alignment horizontal="left" vertical="center"/>
    </xf>
    <xf numFmtId="0" fontId="36" fillId="12" borderId="155" xfId="11" applyFont="1" applyFill="1" applyBorder="1" applyAlignment="1" applyProtection="1">
      <alignment vertical="center"/>
    </xf>
    <xf numFmtId="0" fontId="36" fillId="12" borderId="156" xfId="11" applyFont="1" applyFill="1" applyBorder="1" applyAlignment="1" applyProtection="1">
      <alignment vertical="center"/>
    </xf>
    <xf numFmtId="0" fontId="33" fillId="12" borderId="154" xfId="11" applyFont="1" applyFill="1" applyBorder="1" applyAlignment="1" applyProtection="1">
      <alignment horizontal="left" vertical="center" indent="1"/>
    </xf>
    <xf numFmtId="1" fontId="30" fillId="0" borderId="68" xfId="9" applyNumberFormat="1" applyFont="1" applyFill="1" applyBorder="1" applyAlignment="1" applyProtection="1">
      <alignment horizontal="center"/>
      <protection locked="0"/>
    </xf>
    <xf numFmtId="1" fontId="30" fillId="0" borderId="111" xfId="9" applyNumberFormat="1" applyFont="1" applyFill="1" applyBorder="1" applyAlignment="1" applyProtection="1">
      <alignment horizontal="center"/>
      <protection locked="0"/>
    </xf>
    <xf numFmtId="14" fontId="30" fillId="0" borderId="68" xfId="9" applyNumberFormat="1" applyFont="1" applyFill="1" applyBorder="1" applyAlignment="1" applyProtection="1">
      <alignment horizontal="center"/>
      <protection locked="0"/>
    </xf>
    <xf numFmtId="14" fontId="30" fillId="0" borderId="111" xfId="9" applyNumberFormat="1" applyFont="1" applyFill="1" applyBorder="1" applyAlignment="1" applyProtection="1">
      <alignment horizontal="center"/>
      <protection locked="0"/>
    </xf>
    <xf numFmtId="0" fontId="23" fillId="0" borderId="0" xfId="1" applyFont="1" applyAlignment="1">
      <alignment horizontal="center" vertical="center"/>
    </xf>
    <xf numFmtId="0" fontId="11" fillId="9" borderId="0" xfId="1" applyFont="1" applyFill="1" applyAlignment="1">
      <alignment horizontal="center" vertical="top"/>
    </xf>
    <xf numFmtId="0" fontId="37" fillId="0" borderId="0" xfId="10" applyFont="1" applyFill="1" applyBorder="1" applyAlignment="1" applyProtection="1">
      <alignment horizontal="right" indent="1"/>
    </xf>
    <xf numFmtId="0" fontId="18" fillId="3" borderId="73" xfId="1" applyFont="1" applyFill="1" applyBorder="1" applyAlignment="1">
      <alignment horizontal="center" vertical="center"/>
    </xf>
    <xf numFmtId="0" fontId="39" fillId="0" borderId="0" xfId="16" applyFont="1" applyAlignment="1">
      <alignment horizontal="center"/>
    </xf>
    <xf numFmtId="0" fontId="56" fillId="9" borderId="0" xfId="1" applyFont="1" applyFill="1" applyAlignment="1">
      <alignment horizontal="left" indent="1"/>
    </xf>
    <xf numFmtId="0" fontId="23" fillId="0" borderId="0" xfId="1" applyFont="1" applyAlignment="1">
      <alignment horizontal="center"/>
    </xf>
    <xf numFmtId="164" fontId="29" fillId="14" borderId="11" xfId="11" applyNumberFormat="1" applyFont="1" applyFill="1" applyBorder="1" applyAlignment="1" applyProtection="1">
      <alignment horizontal="center" wrapText="1"/>
    </xf>
    <xf numFmtId="0" fontId="29" fillId="14" borderId="11" xfId="11" applyNumberFormat="1" applyFont="1" applyFill="1" applyBorder="1" applyAlignment="1" applyProtection="1">
      <alignment horizontal="center" wrapText="1"/>
    </xf>
    <xf numFmtId="49" fontId="45" fillId="13" borderId="11" xfId="16" applyNumberFormat="1" applyFont="1" applyFill="1" applyBorder="1" applyAlignment="1">
      <alignment horizontal="center"/>
    </xf>
    <xf numFmtId="0" fontId="26" fillId="13" borderId="11" xfId="16" applyFont="1" applyFill="1" applyBorder="1" applyAlignment="1">
      <alignment horizontal="center" wrapText="1"/>
    </xf>
    <xf numFmtId="0" fontId="45" fillId="13" borderId="11" xfId="16" applyFont="1" applyFill="1" applyBorder="1" applyAlignment="1">
      <alignment horizontal="center"/>
    </xf>
    <xf numFmtId="0" fontId="22" fillId="13" borderId="11" xfId="16" applyFont="1" applyFill="1" applyBorder="1" applyAlignment="1">
      <alignment horizontal="left" vertical="center" wrapText="1" indent="1"/>
    </xf>
    <xf numFmtId="0" fontId="30" fillId="0" borderId="0" xfId="10" applyFont="1" applyFill="1" applyBorder="1" applyProtection="1"/>
    <xf numFmtId="0" fontId="28" fillId="12" borderId="43" xfId="10" applyFont="1" applyFill="1" applyBorder="1" applyAlignment="1" applyProtection="1">
      <alignment horizontal="center" vertical="center" wrapText="1"/>
    </xf>
    <xf numFmtId="0" fontId="28" fillId="12" borderId="62" xfId="10" applyNumberFormat="1" applyFont="1" applyFill="1" applyBorder="1" applyAlignment="1" applyProtection="1">
      <alignment horizontal="center" vertical="center" wrapText="1"/>
    </xf>
    <xf numFmtId="0" fontId="29" fillId="16" borderId="45" xfId="11" applyNumberFormat="1" applyFont="1" applyFill="1" applyBorder="1" applyAlignment="1" applyProtection="1">
      <alignment horizontal="left" vertical="center" indent="1"/>
    </xf>
    <xf numFmtId="164" fontId="29" fillId="16" borderId="44" xfId="11" applyNumberFormat="1" applyFont="1" applyFill="1" applyBorder="1" applyAlignment="1" applyProtection="1">
      <alignment horizontal="center"/>
    </xf>
    <xf numFmtId="164" fontId="29" fillId="16" borderId="44" xfId="11" applyNumberFormat="1" applyFont="1" applyFill="1" applyBorder="1" applyProtection="1"/>
    <xf numFmtId="164" fontId="29" fillId="16" borderId="46" xfId="11" applyNumberFormat="1" applyFont="1" applyFill="1" applyBorder="1" applyProtection="1"/>
    <xf numFmtId="0" fontId="30" fillId="3" borderId="11" xfId="10" applyNumberFormat="1" applyFont="1" applyFill="1" applyBorder="1" applyAlignment="1" applyProtection="1">
      <alignment indent="1"/>
    </xf>
    <xf numFmtId="0" fontId="51" fillId="3" borderId="11" xfId="10" applyNumberFormat="1" applyFont="1" applyFill="1" applyBorder="1" applyAlignment="1" applyProtection="1">
      <alignment horizontal="right"/>
    </xf>
    <xf numFmtId="0" fontId="29" fillId="16" borderId="0" xfId="11" applyNumberFormat="1" applyFont="1" applyFill="1" applyBorder="1" applyAlignment="1" applyProtection="1">
      <alignment horizontal="right" indent="1"/>
    </xf>
    <xf numFmtId="0" fontId="29" fillId="15" borderId="47" xfId="11" applyNumberFormat="1" applyFont="1" applyFill="1" applyBorder="1" applyAlignment="1" applyProtection="1">
      <alignment horizontal="left" vertical="center" indent="1"/>
    </xf>
    <xf numFmtId="164" fontId="29" fillId="15" borderId="47" xfId="11" applyNumberFormat="1" applyFont="1" applyFill="1" applyBorder="1" applyAlignment="1" applyProtection="1">
      <alignment horizontal="right"/>
    </xf>
    <xf numFmtId="164" fontId="29" fillId="15" borderId="48" xfId="11" applyNumberFormat="1" applyFont="1" applyFill="1" applyBorder="1" applyAlignment="1" applyProtection="1">
      <alignment horizontal="right"/>
    </xf>
    <xf numFmtId="0" fontId="51" fillId="3" borderId="20" xfId="10" applyNumberFormat="1" applyFont="1" applyFill="1" applyBorder="1" applyAlignment="1" applyProtection="1">
      <alignment horizontal="right"/>
    </xf>
    <xf numFmtId="0" fontId="51" fillId="3" borderId="26" xfId="10" applyNumberFormat="1" applyFont="1" applyFill="1" applyBorder="1" applyAlignment="1" applyProtection="1">
      <alignment horizontal="right"/>
    </xf>
    <xf numFmtId="0" fontId="29" fillId="15" borderId="0" xfId="11" applyNumberFormat="1" applyFont="1" applyFill="1" applyBorder="1" applyAlignment="1" applyProtection="1">
      <alignment horizontal="right" indent="1"/>
    </xf>
    <xf numFmtId="0" fontId="29" fillId="14" borderId="49" xfId="11" applyNumberFormat="1" applyFont="1" applyFill="1" applyBorder="1" applyAlignment="1" applyProtection="1">
      <alignment horizontal="left" vertical="center" indent="1"/>
    </xf>
    <xf numFmtId="164" fontId="29" fillId="14" borderId="49" xfId="11" applyNumberFormat="1" applyFont="1" applyFill="1" applyBorder="1" applyAlignment="1" applyProtection="1">
      <alignment horizontal="right"/>
    </xf>
    <xf numFmtId="164" fontId="29" fillId="14" borderId="50" xfId="11" applyNumberFormat="1" applyFont="1" applyFill="1" applyBorder="1" applyAlignment="1" applyProtection="1">
      <alignment horizontal="right"/>
    </xf>
    <xf numFmtId="0" fontId="51" fillId="3" borderId="22" xfId="10" applyNumberFormat="1" applyFont="1" applyFill="1" applyBorder="1" applyAlignment="1" applyProtection="1">
      <alignment horizontal="right"/>
    </xf>
    <xf numFmtId="44" fontId="30" fillId="0" borderId="0" xfId="10" applyNumberFormat="1" applyFont="1" applyFill="1" applyBorder="1" applyProtection="1"/>
    <xf numFmtId="168" fontId="20" fillId="0" borderId="0" xfId="13" applyNumberFormat="1" applyFont="1" applyFill="1" applyBorder="1" applyAlignment="1" applyProtection="1">
      <alignment horizontal="right"/>
    </xf>
    <xf numFmtId="49" fontId="46" fillId="0" borderId="0" xfId="8" applyNumberFormat="1" applyFont="1" applyFill="1" applyBorder="1" applyAlignment="1" applyProtection="1"/>
    <xf numFmtId="0" fontId="48" fillId="3" borderId="9" xfId="11" applyNumberFormat="1" applyFont="1" applyFill="1" applyBorder="1" applyAlignment="1" applyProtection="1">
      <alignment horizontal="right" indent="1"/>
    </xf>
    <xf numFmtId="165" fontId="28" fillId="12" borderId="91" xfId="12" applyNumberFormat="1" applyFont="1" applyFill="1" applyBorder="1" applyAlignment="1" applyProtection="1">
      <alignment horizontal="center" vertical="center"/>
    </xf>
    <xf numFmtId="0" fontId="29" fillId="16" borderId="0" xfId="11" applyNumberFormat="1" applyFont="1" applyFill="1" applyBorder="1" applyAlignment="1" applyProtection="1">
      <alignment horizontal="left" vertical="center" indent="1"/>
    </xf>
    <xf numFmtId="164" fontId="29" fillId="16" borderId="0" xfId="11" applyNumberFormat="1" applyFont="1" applyFill="1" applyBorder="1" applyAlignment="1" applyProtection="1">
      <alignment horizontal="center"/>
    </xf>
    <xf numFmtId="164" fontId="29" fillId="16" borderId="0" xfId="11" applyNumberFormat="1" applyFont="1" applyFill="1" applyBorder="1" applyProtection="1"/>
    <xf numFmtId="0" fontId="29" fillId="16" borderId="0" xfId="11" applyFont="1" applyFill="1" applyBorder="1" applyAlignment="1" applyProtection="1">
      <alignment horizontal="left" vertical="center" indent="1"/>
    </xf>
    <xf numFmtId="0" fontId="29" fillId="16" borderId="0" xfId="11" applyFont="1" applyFill="1" applyBorder="1" applyAlignment="1" applyProtection="1">
      <alignment horizontal="center" vertical="center"/>
    </xf>
    <xf numFmtId="9" fontId="30" fillId="17" borderId="11" xfId="15" applyFont="1" applyFill="1" applyBorder="1" applyAlignment="1" applyProtection="1"/>
    <xf numFmtId="0" fontId="18" fillId="3" borderId="11" xfId="10" applyNumberFormat="1" applyFont="1" applyFill="1" applyBorder="1" applyAlignment="1" applyProtection="1">
      <alignment indent="1"/>
    </xf>
    <xf numFmtId="9" fontId="29" fillId="16" borderId="0" xfId="15" applyFont="1" applyFill="1" applyBorder="1" applyAlignment="1" applyProtection="1"/>
    <xf numFmtId="9" fontId="18" fillId="0" borderId="0" xfId="15" applyFont="1" applyFill="1" applyAlignment="1" applyProtection="1">
      <alignment horizontal="right"/>
    </xf>
    <xf numFmtId="164" fontId="29" fillId="15" borderId="47" xfId="11" applyNumberFormat="1" applyFont="1" applyFill="1" applyBorder="1" applyAlignment="1" applyProtection="1"/>
    <xf numFmtId="9" fontId="29" fillId="15" borderId="47" xfId="15" applyFont="1" applyFill="1" applyBorder="1" applyAlignment="1" applyProtection="1"/>
    <xf numFmtId="9" fontId="18" fillId="17" borderId="11" xfId="15" applyFont="1" applyFill="1" applyBorder="1" applyAlignment="1" applyProtection="1"/>
    <xf numFmtId="9" fontId="29" fillId="15" borderId="0" xfId="15" applyFont="1" applyFill="1" applyBorder="1" applyAlignment="1" applyProtection="1"/>
    <xf numFmtId="9" fontId="18" fillId="0" borderId="0" xfId="15" applyFont="1" applyAlignment="1" applyProtection="1">
      <alignment horizontal="right"/>
    </xf>
    <xf numFmtId="164" fontId="29" fillId="14" borderId="49" xfId="11" applyNumberFormat="1" applyFont="1" applyFill="1" applyBorder="1" applyAlignment="1" applyProtection="1"/>
    <xf numFmtId="9" fontId="29" fillId="14" borderId="49" xfId="15" applyFont="1" applyFill="1" applyBorder="1" applyAlignment="1" applyProtection="1"/>
    <xf numFmtId="9" fontId="11" fillId="14" borderId="0" xfId="15" applyFont="1" applyFill="1" applyBorder="1" applyAlignment="1" applyProtection="1"/>
    <xf numFmtId="0" fontId="37" fillId="3" borderId="11" xfId="10" applyNumberFormat="1" applyFont="1" applyFill="1" applyBorder="1" applyAlignment="1" applyProtection="1">
      <alignment horizontal="right" indent="1"/>
    </xf>
    <xf numFmtId="0" fontId="48" fillId="3" borderId="11" xfId="10" applyNumberFormat="1" applyFont="1" applyFill="1" applyBorder="1" applyAlignment="1" applyProtection="1">
      <alignment horizontal="right" indent="1"/>
    </xf>
    <xf numFmtId="0" fontId="18" fillId="3" borderId="159" xfId="1" applyFont="1" applyFill="1" applyBorder="1" applyAlignment="1">
      <alignment horizontal="center" vertical="center"/>
    </xf>
    <xf numFmtId="0" fontId="29" fillId="0" borderId="0" xfId="0" applyFont="1" applyAlignment="1">
      <alignment horizontal="left" vertical="center" readingOrder="1"/>
    </xf>
    <xf numFmtId="0" fontId="18" fillId="0" borderId="0" xfId="1" applyFont="1" applyAlignment="1">
      <alignment horizontal="center"/>
    </xf>
    <xf numFmtId="0" fontId="84" fillId="0" borderId="0" xfId="1" applyFont="1" applyAlignment="1">
      <alignment horizontal="left" indent="2"/>
    </xf>
    <xf numFmtId="0" fontId="18" fillId="0" borderId="0" xfId="1" applyFont="1" applyAlignment="1">
      <alignment horizontal="right"/>
    </xf>
    <xf numFmtId="164" fontId="18" fillId="0" borderId="0" xfId="1" applyNumberFormat="1" applyFont="1" applyAlignment="1">
      <alignment horizontal="center"/>
    </xf>
    <xf numFmtId="164" fontId="18" fillId="0" borderId="0" xfId="1" applyNumberFormat="1" applyFont="1"/>
    <xf numFmtId="0" fontId="23" fillId="0" borderId="158" xfId="1" applyFont="1" applyBorder="1" applyAlignment="1">
      <alignment horizontal="left" vertical="center" indent="1"/>
    </xf>
    <xf numFmtId="0" fontId="28" fillId="12" borderId="91" xfId="1" applyFont="1" applyFill="1" applyBorder="1" applyAlignment="1">
      <alignment horizontal="center" vertical="center"/>
    </xf>
    <xf numFmtId="0" fontId="28" fillId="12" borderId="91" xfId="1" applyFont="1" applyFill="1" applyBorder="1" applyAlignment="1">
      <alignment horizontal="center" vertical="center" wrapText="1"/>
    </xf>
    <xf numFmtId="164" fontId="28" fillId="12" borderId="91" xfId="1" applyNumberFormat="1" applyFont="1" applyFill="1" applyBorder="1" applyAlignment="1">
      <alignment horizontal="center" vertical="center" wrapText="1"/>
    </xf>
    <xf numFmtId="0" fontId="36" fillId="0" borderId="0" xfId="1" applyFont="1" applyAlignment="1">
      <alignment vertical="center"/>
    </xf>
    <xf numFmtId="164" fontId="18" fillId="0" borderId="0" xfId="1" applyNumberFormat="1" applyFont="1" applyAlignment="1">
      <alignment horizontal="right"/>
    </xf>
    <xf numFmtId="0" fontId="38" fillId="0" borderId="0" xfId="1" applyFont="1" applyAlignment="1">
      <alignment horizontal="center"/>
    </xf>
    <xf numFmtId="0" fontId="11" fillId="0" borderId="0" xfId="1" applyFont="1" applyAlignment="1">
      <alignment horizontal="center"/>
    </xf>
    <xf numFmtId="0" fontId="18" fillId="0" borderId="160" xfId="1" applyFont="1" applyBorder="1" applyAlignment="1" applyProtection="1">
      <alignment horizontal="center" vertical="center"/>
      <protection locked="0"/>
    </xf>
    <xf numFmtId="0" fontId="18" fillId="0" borderId="124" xfId="16" applyFont="1" applyBorder="1" applyAlignment="1" applyProtection="1">
      <alignment horizontal="center"/>
      <protection locked="0"/>
    </xf>
    <xf numFmtId="0" fontId="30" fillId="3" borderId="138" xfId="10" applyNumberFormat="1" applyFont="1" applyFill="1" applyBorder="1" applyAlignment="1" applyProtection="1">
      <alignment horizontal="left"/>
    </xf>
    <xf numFmtId="0" fontId="30" fillId="3" borderId="141" xfId="10" applyNumberFormat="1" applyFont="1" applyFill="1" applyBorder="1" applyAlignment="1" applyProtection="1">
      <alignment horizontal="left"/>
    </xf>
    <xf numFmtId="0" fontId="30" fillId="3" borderId="138" xfId="10" applyNumberFormat="1" applyFont="1" applyFill="1" applyBorder="1" applyAlignment="1" applyProtection="1"/>
    <xf numFmtId="0" fontId="30" fillId="0" borderId="139" xfId="10" applyNumberFormat="1" applyFont="1" applyFill="1" applyBorder="1" applyAlignment="1" applyProtection="1">
      <alignment horizontal="left"/>
      <protection locked="0"/>
    </xf>
    <xf numFmtId="0" fontId="30" fillId="0" borderId="140" xfId="10" applyNumberFormat="1" applyFont="1" applyFill="1" applyBorder="1" applyAlignment="1" applyProtection="1">
      <alignment horizontal="left"/>
      <protection locked="0"/>
    </xf>
    <xf numFmtId="0" fontId="30" fillId="0" borderId="142" xfId="10" applyNumberFormat="1" applyFont="1" applyFill="1" applyBorder="1" applyAlignment="1" applyProtection="1">
      <alignment horizontal="left"/>
      <protection locked="0"/>
    </xf>
    <xf numFmtId="164" fontId="20" fillId="0" borderId="0" xfId="1" applyNumberFormat="1" applyFont="1"/>
    <xf numFmtId="169" fontId="40" fillId="3" borderId="74" xfId="16" applyNumberFormat="1" applyFont="1" applyFill="1" applyBorder="1"/>
    <xf numFmtId="49" fontId="29" fillId="0" borderId="0" xfId="16" applyNumberFormat="1" applyFont="1" applyAlignment="1">
      <alignment horizontal="center"/>
    </xf>
    <xf numFmtId="49" fontId="18" fillId="0" borderId="0" xfId="16" applyNumberFormat="1" applyFont="1" applyAlignment="1">
      <alignment horizontal="center"/>
    </xf>
    <xf numFmtId="0" fontId="18" fillId="3" borderId="145" xfId="16" applyFont="1" applyFill="1" applyBorder="1" applyAlignment="1">
      <alignment horizontal="center" vertical="center"/>
    </xf>
    <xf numFmtId="0" fontId="18" fillId="3" borderId="146" xfId="16" applyFont="1" applyFill="1" applyBorder="1" applyAlignment="1">
      <alignment horizontal="left" indent="1"/>
    </xf>
    <xf numFmtId="0" fontId="18" fillId="3" borderId="150" xfId="16" applyFont="1" applyFill="1" applyBorder="1" applyAlignment="1">
      <alignment horizontal="center" vertical="center"/>
    </xf>
    <xf numFmtId="0" fontId="18" fillId="3" borderId="148" xfId="16" applyFont="1" applyFill="1" applyBorder="1" applyAlignment="1">
      <alignment horizontal="left" indent="1"/>
    </xf>
    <xf numFmtId="0" fontId="41" fillId="0" borderId="0" xfId="1" applyFont="1" applyAlignment="1">
      <alignment horizontal="center" wrapText="1"/>
    </xf>
    <xf numFmtId="0" fontId="20" fillId="0" borderId="0" xfId="1" applyFont="1" applyAlignment="1">
      <alignment horizontal="center"/>
    </xf>
    <xf numFmtId="0" fontId="44" fillId="0" borderId="0" xfId="16" applyFont="1"/>
    <xf numFmtId="0" fontId="42" fillId="0" borderId="0" xfId="1" applyFont="1" applyAlignment="1">
      <alignment horizontal="center"/>
    </xf>
    <xf numFmtId="0" fontId="43" fillId="0" borderId="0" xfId="1" applyFont="1" applyAlignment="1">
      <alignment horizontal="center" wrapText="1"/>
    </xf>
    <xf numFmtId="0" fontId="45" fillId="0" borderId="0" xfId="1" applyFont="1" applyAlignment="1">
      <alignment horizontal="center" shrinkToFit="1"/>
    </xf>
    <xf numFmtId="0" fontId="57" fillId="12" borderId="51" xfId="16" applyFont="1" applyFill="1" applyBorder="1" applyAlignment="1">
      <alignment horizontal="center" vertical="center"/>
    </xf>
    <xf numFmtId="0" fontId="46" fillId="0" borderId="0" xfId="1" applyFont="1" applyAlignment="1">
      <alignment horizontal="right"/>
    </xf>
    <xf numFmtId="0" fontId="46" fillId="0" borderId="0" xfId="1" applyFont="1" applyAlignment="1">
      <alignment horizontal="center"/>
    </xf>
    <xf numFmtId="0" fontId="47" fillId="0" borderId="0" xfId="16" applyFont="1"/>
    <xf numFmtId="164" fontId="20" fillId="0" borderId="0" xfId="16" applyNumberFormat="1" applyFont="1" applyAlignment="1">
      <alignment horizontal="center"/>
    </xf>
    <xf numFmtId="0" fontId="20" fillId="0" borderId="0" xfId="1" applyFont="1" applyAlignment="1">
      <alignment horizontal="right"/>
    </xf>
    <xf numFmtId="0" fontId="45" fillId="0" borderId="0" xfId="1" applyFont="1" applyAlignment="1">
      <alignment shrinkToFit="1"/>
    </xf>
    <xf numFmtId="0" fontId="39" fillId="0" borderId="53" xfId="16" applyFont="1" applyBorder="1"/>
    <xf numFmtId="164" fontId="18" fillId="0" borderId="13" xfId="1" applyNumberFormat="1" applyFont="1" applyBorder="1" applyAlignment="1">
      <alignment horizontal="left"/>
    </xf>
    <xf numFmtId="0" fontId="29" fillId="3" borderId="0" xfId="16" applyFont="1" applyFill="1" applyAlignment="1">
      <alignment horizontal="right" indent="1"/>
    </xf>
    <xf numFmtId="0" fontId="45" fillId="0" borderId="0" xfId="1" applyFont="1"/>
    <xf numFmtId="0" fontId="18" fillId="0" borderId="0" xfId="16" applyFont="1" applyAlignment="1">
      <alignment wrapText="1"/>
    </xf>
    <xf numFmtId="0" fontId="18" fillId="0" borderId="0" xfId="1" applyFont="1" applyAlignment="1">
      <alignment wrapText="1"/>
    </xf>
    <xf numFmtId="0" fontId="49" fillId="0" borderId="0" xfId="1" applyFont="1"/>
    <xf numFmtId="0" fontId="69" fillId="0" borderId="0" xfId="1" applyFont="1" applyAlignment="1">
      <alignment vertical="top"/>
    </xf>
    <xf numFmtId="0" fontId="50" fillId="0" borderId="0" xfId="1" applyFont="1"/>
    <xf numFmtId="164" fontId="40" fillId="0" borderId="0" xfId="16" applyNumberFormat="1" applyFont="1" applyAlignment="1">
      <alignment horizontal="center"/>
    </xf>
    <xf numFmtId="0" fontId="69" fillId="0" borderId="0" xfId="1" applyFont="1" applyAlignment="1">
      <alignment horizontal="center"/>
    </xf>
    <xf numFmtId="10" fontId="18" fillId="0" borderId="0" xfId="1" applyNumberFormat="1" applyFont="1"/>
    <xf numFmtId="0" fontId="36" fillId="9" borderId="0" xfId="1" applyFont="1" applyFill="1" applyAlignment="1">
      <alignment horizontal="right"/>
    </xf>
    <xf numFmtId="0" fontId="27" fillId="0" borderId="0" xfId="1" applyFont="1" applyAlignment="1">
      <alignment horizontal="right"/>
    </xf>
    <xf numFmtId="0" fontId="27" fillId="12" borderId="0" xfId="1" applyFont="1" applyFill="1" applyAlignment="1">
      <alignment horizontal="right" indent="1"/>
    </xf>
    <xf numFmtId="0" fontId="38" fillId="0" borderId="0" xfId="1" applyFont="1" applyAlignment="1">
      <alignment horizontal="right"/>
    </xf>
    <xf numFmtId="164" fontId="38" fillId="0" borderId="0" xfId="1" applyNumberFormat="1" applyFont="1"/>
    <xf numFmtId="0" fontId="36" fillId="12" borderId="155" xfId="11" applyFont="1" applyFill="1" applyBorder="1" applyAlignment="1" applyProtection="1">
      <alignment horizontal="center" vertical="center"/>
    </xf>
    <xf numFmtId="0" fontId="30" fillId="0" borderId="7" xfId="10" applyNumberFormat="1" applyFont="1" applyFill="1" applyBorder="1" applyAlignment="1" applyProtection="1">
      <alignment horizontal="center"/>
      <protection locked="0"/>
    </xf>
    <xf numFmtId="0" fontId="30" fillId="0" borderId="3" xfId="10" applyNumberFormat="1" applyFont="1" applyFill="1" applyBorder="1" applyAlignment="1" applyProtection="1">
      <alignment horizontal="center"/>
      <protection locked="0"/>
    </xf>
    <xf numFmtId="0" fontId="30" fillId="0" borderId="24" xfId="10" applyNumberFormat="1" applyFont="1" applyFill="1" applyBorder="1" applyAlignment="1" applyProtection="1">
      <alignment horizontal="center"/>
      <protection locked="0"/>
    </xf>
    <xf numFmtId="0" fontId="30" fillId="0" borderId="35" xfId="10" applyNumberFormat="1" applyFont="1" applyFill="1" applyBorder="1" applyAlignment="1" applyProtection="1">
      <alignment horizontal="center"/>
      <protection locked="0"/>
    </xf>
    <xf numFmtId="0" fontId="30" fillId="0" borderId="0" xfId="0" applyFont="1" applyAlignment="1">
      <alignment horizontal="center"/>
    </xf>
    <xf numFmtId="10" fontId="30" fillId="0" borderId="35" xfId="10" applyNumberFormat="1" applyFont="1" applyFill="1" applyBorder="1" applyAlignment="1" applyProtection="1">
      <protection locked="0"/>
    </xf>
    <xf numFmtId="10" fontId="30" fillId="0" borderId="6" xfId="10" applyNumberFormat="1" applyFont="1" applyFill="1" applyBorder="1" applyAlignment="1" applyProtection="1">
      <protection locked="0"/>
    </xf>
    <xf numFmtId="10" fontId="30" fillId="0" borderId="33" xfId="10" applyNumberFormat="1" applyFont="1" applyFill="1" applyBorder="1" applyAlignment="1" applyProtection="1">
      <protection locked="0"/>
    </xf>
    <xf numFmtId="0" fontId="20" fillId="0" borderId="106" xfId="1" applyFont="1" applyBorder="1" applyAlignment="1" applyProtection="1">
      <alignment horizontal="left"/>
      <protection locked="0"/>
    </xf>
    <xf numFmtId="0" fontId="20" fillId="0" borderId="107" xfId="1" applyFont="1" applyBorder="1" applyAlignment="1" applyProtection="1">
      <alignment horizontal="left"/>
      <protection locked="0"/>
    </xf>
    <xf numFmtId="0" fontId="28" fillId="12" borderId="72" xfId="7" applyFont="1" applyFill="1" applyBorder="1" applyAlignment="1" applyProtection="1">
      <alignment horizontal="center" vertical="center" wrapText="1"/>
    </xf>
    <xf numFmtId="170" fontId="30" fillId="0" borderId="34" xfId="9" applyNumberFormat="1" applyFont="1" applyFill="1" applyBorder="1" applyAlignment="1" applyProtection="1">
      <protection locked="0"/>
    </xf>
    <xf numFmtId="170" fontId="18" fillId="3" borderId="11" xfId="1" applyNumberFormat="1" applyFont="1" applyFill="1" applyBorder="1"/>
    <xf numFmtId="170" fontId="30" fillId="0" borderId="6" xfId="9" applyNumberFormat="1" applyFont="1" applyFill="1" applyBorder="1" applyAlignment="1" applyProtection="1">
      <protection locked="0"/>
    </xf>
    <xf numFmtId="170" fontId="30" fillId="0" borderId="15" xfId="9" applyNumberFormat="1" applyFont="1" applyFill="1" applyBorder="1" applyAlignment="1" applyProtection="1">
      <protection locked="0"/>
    </xf>
    <xf numFmtId="170" fontId="30" fillId="0" borderId="3" xfId="10" applyNumberFormat="1" applyFont="1" applyFill="1" applyBorder="1" applyAlignment="1" applyProtection="1">
      <protection locked="0"/>
    </xf>
    <xf numFmtId="170" fontId="18" fillId="0" borderId="4" xfId="1" applyNumberFormat="1" applyFont="1" applyBorder="1" applyProtection="1">
      <protection locked="0"/>
    </xf>
    <xf numFmtId="170" fontId="30" fillId="0" borderId="33" xfId="10" applyNumberFormat="1" applyFont="1" applyFill="1" applyBorder="1" applyAlignment="1" applyProtection="1">
      <protection locked="0"/>
    </xf>
    <xf numFmtId="170" fontId="30" fillId="0" borderId="24" xfId="10" applyNumberFormat="1" applyFont="1" applyFill="1" applyBorder="1" applyAlignment="1" applyProtection="1">
      <protection locked="0"/>
    </xf>
    <xf numFmtId="170" fontId="18" fillId="0" borderId="37" xfId="1" applyNumberFormat="1" applyFont="1" applyBorder="1" applyProtection="1">
      <protection locked="0"/>
    </xf>
    <xf numFmtId="170" fontId="18" fillId="0" borderId="15" xfId="1" applyNumberFormat="1" applyFont="1" applyBorder="1" applyProtection="1">
      <protection locked="0"/>
    </xf>
    <xf numFmtId="170" fontId="30" fillId="0" borderId="37" xfId="10" applyNumberFormat="1" applyFont="1" applyFill="1" applyBorder="1" applyAlignment="1" applyProtection="1">
      <protection locked="0"/>
    </xf>
    <xf numFmtId="171" fontId="11" fillId="3" borderId="0" xfId="14" applyNumberFormat="1" applyFont="1" applyFill="1" applyBorder="1" applyAlignment="1" applyProtection="1"/>
    <xf numFmtId="171" fontId="18" fillId="3" borderId="11" xfId="1" applyNumberFormat="1" applyFont="1" applyFill="1" applyBorder="1"/>
    <xf numFmtId="171" fontId="18" fillId="3" borderId="20" xfId="1" applyNumberFormat="1" applyFont="1" applyFill="1" applyBorder="1"/>
    <xf numFmtId="171" fontId="11" fillId="3" borderId="0" xfId="14" applyNumberFormat="1" applyFont="1" applyFill="1" applyAlignment="1" applyProtection="1"/>
    <xf numFmtId="171" fontId="27" fillId="12" borderId="43" xfId="1" applyNumberFormat="1" applyFont="1" applyFill="1" applyBorder="1"/>
    <xf numFmtId="170" fontId="30" fillId="0" borderId="7" xfId="10" applyNumberFormat="1" applyFont="1" applyFill="1" applyBorder="1" applyProtection="1">
      <protection locked="0"/>
    </xf>
    <xf numFmtId="170" fontId="30" fillId="0" borderId="38" xfId="10" applyNumberFormat="1" applyFont="1" applyFill="1" applyBorder="1" applyProtection="1">
      <protection locked="0"/>
    </xf>
    <xf numFmtId="170" fontId="30" fillId="0" borderId="3" xfId="10" applyNumberFormat="1" applyFont="1" applyFill="1" applyBorder="1" applyProtection="1">
      <protection locked="0"/>
    </xf>
    <xf numFmtId="170" fontId="30" fillId="0" borderId="4" xfId="10" applyNumberFormat="1" applyFont="1" applyFill="1" applyBorder="1" applyProtection="1">
      <protection locked="0"/>
    </xf>
    <xf numFmtId="170" fontId="30" fillId="0" borderId="24" xfId="10" applyNumberFormat="1" applyFont="1" applyFill="1" applyBorder="1" applyProtection="1">
      <protection locked="0"/>
    </xf>
    <xf numFmtId="170" fontId="30" fillId="0" borderId="37" xfId="10" applyNumberFormat="1" applyFont="1" applyFill="1" applyBorder="1" applyProtection="1">
      <protection locked="0"/>
    </xf>
    <xf numFmtId="171" fontId="18" fillId="3" borderId="31" xfId="14" applyNumberFormat="1" applyFont="1" applyFill="1" applyBorder="1" applyAlignment="1" applyProtection="1"/>
    <xf numFmtId="171" fontId="18" fillId="3" borderId="31" xfId="14" applyNumberFormat="1" applyFont="1" applyFill="1" applyBorder="1" applyProtection="1"/>
    <xf numFmtId="171" fontId="28" fillId="12" borderId="0" xfId="14" applyNumberFormat="1" applyFont="1" applyFill="1" applyAlignment="1" applyProtection="1"/>
    <xf numFmtId="171" fontId="27" fillId="12" borderId="0" xfId="14" applyNumberFormat="1" applyFont="1" applyFill="1" applyAlignment="1" applyProtection="1"/>
    <xf numFmtId="170" fontId="30" fillId="0" borderId="34" xfId="10" applyNumberFormat="1" applyFont="1" applyFill="1" applyBorder="1" applyProtection="1">
      <protection locked="0"/>
    </xf>
    <xf numFmtId="170" fontId="30" fillId="0" borderId="27" xfId="10" applyNumberFormat="1" applyFont="1" applyFill="1" applyBorder="1" applyProtection="1">
      <protection locked="0"/>
    </xf>
    <xf numFmtId="170" fontId="30" fillId="0" borderId="36" xfId="10" applyNumberFormat="1" applyFont="1" applyFill="1" applyBorder="1" applyProtection="1">
      <protection locked="0"/>
    </xf>
    <xf numFmtId="170" fontId="30" fillId="0" borderId="35" xfId="10" applyNumberFormat="1" applyFont="1" applyFill="1" applyBorder="1" applyProtection="1">
      <protection locked="0"/>
    </xf>
    <xf numFmtId="170" fontId="30" fillId="0" borderId="6" xfId="10" applyNumberFormat="1" applyFont="1" applyFill="1" applyBorder="1" applyProtection="1">
      <protection locked="0"/>
    </xf>
    <xf numFmtId="170" fontId="30" fillId="0" borderId="33" xfId="10" applyNumberFormat="1" applyFont="1" applyFill="1" applyBorder="1" applyProtection="1">
      <protection locked="0"/>
    </xf>
    <xf numFmtId="171" fontId="30" fillId="3" borderId="11" xfId="10" applyNumberFormat="1" applyFont="1" applyFill="1" applyBorder="1" applyProtection="1"/>
    <xf numFmtId="171" fontId="30" fillId="3" borderId="31" xfId="10" applyNumberFormat="1" applyFont="1" applyFill="1" applyBorder="1" applyProtection="1"/>
    <xf numFmtId="171" fontId="29" fillId="16" borderId="0" xfId="13" applyNumberFormat="1" applyFont="1" applyFill="1" applyBorder="1" applyAlignment="1" applyProtection="1"/>
    <xf numFmtId="171" fontId="29" fillId="15" borderId="0" xfId="13" applyNumberFormat="1" applyFont="1" applyFill="1" applyBorder="1" applyAlignment="1" applyProtection="1"/>
    <xf numFmtId="171" fontId="30" fillId="3" borderId="12" xfId="10" applyNumberFormat="1" applyFont="1" applyFill="1" applyBorder="1" applyProtection="1"/>
    <xf numFmtId="171" fontId="37" fillId="14" borderId="54" xfId="10" applyNumberFormat="1" applyFont="1" applyFill="1" applyBorder="1" applyProtection="1"/>
    <xf numFmtId="171" fontId="28" fillId="12" borderId="0" xfId="1" applyNumberFormat="1" applyFont="1" applyFill="1"/>
    <xf numFmtId="171" fontId="11" fillId="14" borderId="0" xfId="13" applyNumberFormat="1" applyFont="1" applyFill="1" applyBorder="1" applyAlignment="1" applyProtection="1">
      <alignment horizontal="right"/>
    </xf>
    <xf numFmtId="170" fontId="51" fillId="0" borderId="28" xfId="10" applyNumberFormat="1" applyFont="1" applyFill="1" applyBorder="1" applyProtection="1">
      <protection locked="0"/>
    </xf>
    <xf numFmtId="170" fontId="51" fillId="0" borderId="15" xfId="10" applyNumberFormat="1" applyFont="1" applyFill="1" applyBorder="1" applyProtection="1">
      <protection locked="0"/>
    </xf>
    <xf numFmtId="170" fontId="51" fillId="0" borderId="29" xfId="10" applyNumberFormat="1" applyFont="1" applyFill="1" applyBorder="1" applyProtection="1">
      <protection locked="0"/>
    </xf>
    <xf numFmtId="170" fontId="51" fillId="0" borderId="161" xfId="10" applyNumberFormat="1" applyFont="1" applyFill="1" applyBorder="1" applyProtection="1">
      <protection locked="0"/>
    </xf>
    <xf numFmtId="170" fontId="51" fillId="0" borderId="162" xfId="10" applyNumberFormat="1" applyFont="1" applyFill="1" applyBorder="1" applyProtection="1">
      <protection locked="0"/>
    </xf>
    <xf numFmtId="170" fontId="51" fillId="0" borderId="163" xfId="10" applyNumberFormat="1" applyFont="1" applyFill="1" applyBorder="1" applyProtection="1">
      <protection locked="0"/>
    </xf>
    <xf numFmtId="171" fontId="51" fillId="3" borderId="18" xfId="10" applyNumberFormat="1" applyFont="1" applyFill="1" applyBorder="1" applyAlignment="1" applyProtection="1"/>
    <xf numFmtId="171" fontId="51" fillId="3" borderId="20" xfId="10" applyNumberFormat="1" applyFont="1" applyFill="1" applyBorder="1" applyAlignment="1" applyProtection="1"/>
    <xf numFmtId="171" fontId="44" fillId="16" borderId="0" xfId="13" applyNumberFormat="1" applyFont="1" applyFill="1" applyBorder="1" applyAlignment="1" applyProtection="1"/>
    <xf numFmtId="170" fontId="51" fillId="3" borderId="11" xfId="10" applyNumberFormat="1" applyFont="1" applyFill="1" applyBorder="1" applyProtection="1"/>
    <xf numFmtId="170" fontId="51" fillId="0" borderId="32" xfId="10" applyNumberFormat="1" applyFont="1" applyFill="1" applyBorder="1" applyProtection="1">
      <protection locked="0"/>
    </xf>
    <xf numFmtId="171" fontId="44" fillId="15" borderId="0" xfId="13" applyNumberFormat="1" applyFont="1" applyFill="1" applyBorder="1" applyAlignment="1" applyProtection="1"/>
    <xf numFmtId="170" fontId="46" fillId="0" borderId="9" xfId="1" applyNumberFormat="1" applyFont="1" applyBorder="1" applyProtection="1">
      <protection locked="0"/>
    </xf>
    <xf numFmtId="170" fontId="46" fillId="0" borderId="79" xfId="1" applyNumberFormat="1" applyFont="1" applyBorder="1" applyProtection="1">
      <protection locked="0"/>
    </xf>
    <xf numFmtId="170" fontId="51" fillId="0" borderId="164" xfId="10" applyNumberFormat="1" applyFont="1" applyFill="1" applyBorder="1" applyProtection="1">
      <protection locked="0"/>
    </xf>
    <xf numFmtId="170" fontId="46" fillId="0" borderId="19" xfId="1" applyNumberFormat="1" applyFont="1" applyBorder="1" applyProtection="1">
      <protection locked="0"/>
    </xf>
    <xf numFmtId="171" fontId="51" fillId="3" borderId="13" xfId="10" applyNumberFormat="1" applyFont="1" applyFill="1" applyBorder="1" applyAlignment="1" applyProtection="1"/>
    <xf numFmtId="171" fontId="73" fillId="14" borderId="12" xfId="10" applyNumberFormat="1" applyFont="1" applyFill="1" applyBorder="1" applyAlignment="1" applyProtection="1"/>
    <xf numFmtId="170" fontId="30" fillId="0" borderId="68" xfId="9" applyNumberFormat="1" applyFont="1" applyFill="1" applyBorder="1" applyProtection="1">
      <protection locked="0"/>
    </xf>
    <xf numFmtId="170" fontId="30" fillId="0" borderId="111" xfId="9" applyNumberFormat="1" applyFont="1" applyFill="1" applyBorder="1" applyProtection="1">
      <protection locked="0"/>
    </xf>
    <xf numFmtId="171" fontId="29" fillId="16" borderId="0" xfId="11" applyNumberFormat="1" applyFont="1" applyFill="1" applyBorder="1" applyAlignment="1" applyProtection="1"/>
    <xf numFmtId="171" fontId="11" fillId="14" borderId="0" xfId="13" applyNumberFormat="1" applyFont="1" applyFill="1" applyBorder="1" applyAlignment="1" applyProtection="1"/>
    <xf numFmtId="171" fontId="30" fillId="3" borderId="20" xfId="10" applyNumberFormat="1" applyFont="1" applyFill="1" applyBorder="1" applyAlignment="1" applyProtection="1"/>
    <xf numFmtId="171" fontId="30" fillId="17" borderId="20" xfId="10" applyNumberFormat="1" applyFont="1" applyFill="1" applyBorder="1" applyAlignment="1" applyProtection="1"/>
    <xf numFmtId="170" fontId="30" fillId="3" borderId="11" xfId="10" applyNumberFormat="1" applyFont="1" applyFill="1" applyBorder="1" applyAlignment="1" applyProtection="1"/>
    <xf numFmtId="170" fontId="30" fillId="17" borderId="11" xfId="10" applyNumberFormat="1" applyFont="1" applyFill="1" applyBorder="1" applyAlignment="1" applyProtection="1"/>
    <xf numFmtId="170" fontId="30" fillId="3" borderId="20" xfId="10" applyNumberFormat="1" applyFont="1" applyFill="1" applyBorder="1" applyAlignment="1" applyProtection="1"/>
    <xf numFmtId="170" fontId="18" fillId="17" borderId="11" xfId="1" applyNumberFormat="1" applyFont="1" applyFill="1" applyBorder="1"/>
    <xf numFmtId="170" fontId="30" fillId="17" borderId="20" xfId="10" applyNumberFormat="1" applyFont="1" applyFill="1" applyBorder="1" applyAlignment="1" applyProtection="1"/>
    <xf numFmtId="170" fontId="30" fillId="0" borderId="116" xfId="10" applyNumberFormat="1" applyFont="1" applyFill="1" applyBorder="1" applyAlignment="1" applyProtection="1">
      <protection locked="0"/>
    </xf>
    <xf numFmtId="170" fontId="30" fillId="0" borderId="71" xfId="10" applyNumberFormat="1" applyFont="1" applyFill="1" applyBorder="1" applyAlignment="1" applyProtection="1">
      <protection locked="0"/>
    </xf>
    <xf numFmtId="170" fontId="30" fillId="0" borderId="119" xfId="10" applyNumberFormat="1" applyFont="1" applyFill="1" applyBorder="1" applyAlignment="1" applyProtection="1">
      <protection locked="0"/>
    </xf>
    <xf numFmtId="170" fontId="30" fillId="0" borderId="75" xfId="10" applyNumberFormat="1" applyFont="1" applyFill="1" applyBorder="1" applyAlignment="1" applyProtection="1">
      <protection locked="0"/>
    </xf>
    <xf numFmtId="171" fontId="40" fillId="16" borderId="121" xfId="11" applyNumberFormat="1" applyFont="1" applyFill="1" applyBorder="1" applyAlignment="1" applyProtection="1">
      <alignment vertical="center"/>
    </xf>
    <xf numFmtId="171" fontId="40" fillId="16" borderId="78" xfId="11" applyNumberFormat="1" applyFont="1" applyFill="1" applyBorder="1" applyAlignment="1" applyProtection="1">
      <alignment vertical="center"/>
    </xf>
    <xf numFmtId="171" fontId="18" fillId="20" borderId="121" xfId="10" applyNumberFormat="1" applyFont="1" applyFill="1" applyBorder="1" applyAlignment="1" applyProtection="1"/>
    <xf numFmtId="171" fontId="18" fillId="20" borderId="78" xfId="10" applyNumberFormat="1" applyFont="1" applyFill="1" applyBorder="1" applyAlignment="1" applyProtection="1"/>
    <xf numFmtId="171" fontId="37" fillId="3" borderId="125" xfId="10" applyNumberFormat="1" applyFont="1" applyFill="1" applyBorder="1" applyAlignment="1" applyProtection="1"/>
    <xf numFmtId="171" fontId="37" fillId="3" borderId="0" xfId="10" applyNumberFormat="1" applyFont="1" applyFill="1" applyBorder="1" applyAlignment="1" applyProtection="1"/>
    <xf numFmtId="171" fontId="30" fillId="22" borderId="127" xfId="10" applyNumberFormat="1" applyFont="1" applyFill="1" applyBorder="1" applyAlignment="1" applyProtection="1"/>
    <xf numFmtId="171" fontId="30" fillId="22" borderId="128" xfId="10" applyNumberFormat="1" applyFont="1" applyFill="1" applyBorder="1" applyAlignment="1" applyProtection="1"/>
    <xf numFmtId="171" fontId="18" fillId="20" borderId="121" xfId="18" applyNumberFormat="1" applyFont="1" applyFill="1" applyBorder="1" applyAlignment="1" applyProtection="1"/>
    <xf numFmtId="171" fontId="18" fillId="20" borderId="78" xfId="18" applyNumberFormat="1" applyFont="1" applyFill="1" applyBorder="1" applyAlignment="1" applyProtection="1"/>
    <xf numFmtId="171" fontId="40" fillId="16" borderId="78" xfId="11" applyNumberFormat="1" applyFont="1" applyFill="1" applyBorder="1" applyAlignment="1" applyProtection="1">
      <alignment horizontal="right"/>
    </xf>
    <xf numFmtId="171" fontId="18" fillId="20" borderId="78" xfId="18" applyNumberFormat="1" applyFont="1" applyFill="1" applyBorder="1" applyAlignment="1" applyProtection="1">
      <alignment horizontal="right"/>
    </xf>
    <xf numFmtId="171" fontId="11" fillId="21" borderId="128" xfId="16" applyNumberFormat="1" applyFont="1" applyFill="1" applyBorder="1"/>
    <xf numFmtId="171" fontId="37" fillId="3" borderId="137" xfId="10" applyNumberFormat="1" applyFont="1" applyFill="1" applyBorder="1" applyAlignment="1" applyProtection="1"/>
    <xf numFmtId="170" fontId="40" fillId="0" borderId="0" xfId="16" applyNumberFormat="1" applyFont="1"/>
    <xf numFmtId="170" fontId="40" fillId="9" borderId="76" xfId="16" applyNumberFormat="1" applyFont="1" applyFill="1" applyBorder="1" applyProtection="1">
      <protection locked="0"/>
    </xf>
    <xf numFmtId="170" fontId="40" fillId="9" borderId="151" xfId="16" applyNumberFormat="1" applyFont="1" applyFill="1" applyBorder="1" applyProtection="1">
      <protection locked="0"/>
    </xf>
    <xf numFmtId="170" fontId="40" fillId="3" borderId="145" xfId="16" applyNumberFormat="1" applyFont="1" applyFill="1" applyBorder="1"/>
    <xf numFmtId="170" fontId="40" fillId="3" borderId="146" xfId="16" applyNumberFormat="1" applyFont="1" applyFill="1" applyBorder="1"/>
    <xf numFmtId="170" fontId="40" fillId="3" borderId="147" xfId="16" applyNumberFormat="1" applyFont="1" applyFill="1" applyBorder="1"/>
    <xf numFmtId="170" fontId="40" fillId="3" borderId="148" xfId="16" applyNumberFormat="1" applyFont="1" applyFill="1" applyBorder="1"/>
    <xf numFmtId="171" fontId="29" fillId="3" borderId="0" xfId="16" applyNumberFormat="1" applyFont="1" applyFill="1"/>
    <xf numFmtId="171" fontId="37" fillId="3" borderId="0" xfId="10" applyNumberFormat="1" applyFont="1" applyFill="1" applyBorder="1" applyProtection="1"/>
    <xf numFmtId="0" fontId="20" fillId="0" borderId="0" xfId="1" applyFont="1" applyAlignment="1">
      <alignment horizontal="center" vertical="center"/>
    </xf>
    <xf numFmtId="0" fontId="20" fillId="13" borderId="175" xfId="1" applyFont="1" applyFill="1" applyBorder="1" applyAlignment="1">
      <alignment horizontal="center"/>
    </xf>
    <xf numFmtId="0" fontId="20" fillId="13" borderId="176" xfId="1" applyFont="1" applyFill="1" applyBorder="1" applyAlignment="1">
      <alignment horizontal="center"/>
    </xf>
    <xf numFmtId="0" fontId="20" fillId="13" borderId="179" xfId="1" applyFont="1" applyFill="1" applyBorder="1" applyAlignment="1">
      <alignment horizontal="center"/>
    </xf>
    <xf numFmtId="170" fontId="20" fillId="0" borderId="168" xfId="8" applyNumberFormat="1" applyFont="1" applyBorder="1" applyProtection="1">
      <protection locked="0"/>
    </xf>
    <xf numFmtId="170" fontId="20" fillId="0" borderId="169" xfId="8" applyNumberFormat="1" applyFont="1" applyBorder="1" applyProtection="1">
      <protection locked="0"/>
    </xf>
    <xf numFmtId="170" fontId="20" fillId="0" borderId="170" xfId="8" applyNumberFormat="1" applyFont="1" applyBorder="1" applyProtection="1">
      <protection locked="0"/>
    </xf>
    <xf numFmtId="170" fontId="32" fillId="13" borderId="115" xfId="14" applyNumberFormat="1" applyFont="1" applyFill="1" applyBorder="1" applyAlignment="1" applyProtection="1"/>
    <xf numFmtId="170" fontId="32" fillId="13" borderId="177" xfId="14" applyNumberFormat="1" applyFont="1" applyFill="1" applyBorder="1" applyAlignment="1" applyProtection="1"/>
    <xf numFmtId="170" fontId="32" fillId="13" borderId="178" xfId="14" applyNumberFormat="1" applyFont="1" applyFill="1" applyBorder="1" applyAlignment="1" applyProtection="1"/>
    <xf numFmtId="170" fontId="32" fillId="13" borderId="129" xfId="14" applyNumberFormat="1" applyFont="1" applyFill="1" applyBorder="1" applyAlignment="1" applyProtection="1"/>
    <xf numFmtId="0" fontId="28" fillId="12" borderId="180" xfId="10" applyFont="1" applyFill="1" applyBorder="1" applyAlignment="1" applyProtection="1">
      <alignment horizontal="center" vertical="center" wrapText="1"/>
      <protection locked="0"/>
    </xf>
    <xf numFmtId="0" fontId="53" fillId="0" borderId="181" xfId="10" applyNumberFormat="1" applyFont="1" applyFill="1" applyBorder="1" applyAlignment="1" applyProtection="1">
      <alignment indent="1"/>
      <protection locked="0"/>
    </xf>
    <xf numFmtId="0" fontId="53" fillId="0" borderId="182" xfId="10" applyNumberFormat="1" applyFont="1" applyFill="1" applyBorder="1" applyAlignment="1" applyProtection="1">
      <alignment indent="1"/>
      <protection locked="0"/>
    </xf>
    <xf numFmtId="0" fontId="53" fillId="0" borderId="183" xfId="10" applyNumberFormat="1" applyFont="1" applyFill="1" applyBorder="1" applyAlignment="1" applyProtection="1">
      <alignment indent="1"/>
      <protection locked="0"/>
    </xf>
    <xf numFmtId="0" fontId="36" fillId="12" borderId="78" xfId="11" applyFont="1" applyFill="1" applyBorder="1" applyAlignment="1" applyProtection="1">
      <alignment vertical="center"/>
    </xf>
    <xf numFmtId="0" fontId="29" fillId="14" borderId="13" xfId="11" applyNumberFormat="1" applyFont="1" applyFill="1" applyBorder="1" applyAlignment="1" applyProtection="1">
      <alignment horizontal="center" wrapText="1"/>
    </xf>
    <xf numFmtId="0" fontId="29" fillId="14" borderId="79" xfId="11" applyNumberFormat="1" applyFont="1" applyFill="1" applyBorder="1" applyAlignment="1" applyProtection="1">
      <alignment horizontal="center" wrapText="1"/>
    </xf>
    <xf numFmtId="0" fontId="29" fillId="14" borderId="180" xfId="11" applyNumberFormat="1" applyFont="1" applyFill="1" applyBorder="1" applyAlignment="1" applyProtection="1">
      <alignment horizontal="center" wrapText="1"/>
      <protection locked="0"/>
    </xf>
    <xf numFmtId="0" fontId="20" fillId="13" borderId="175" xfId="1" applyFont="1" applyFill="1" applyBorder="1" applyAlignment="1">
      <alignment horizontal="center" vertical="center"/>
    </xf>
    <xf numFmtId="0" fontId="20" fillId="13" borderId="179" xfId="1" applyFont="1" applyFill="1" applyBorder="1" applyAlignment="1">
      <alignment horizontal="center" vertical="center"/>
    </xf>
    <xf numFmtId="170" fontId="20" fillId="0" borderId="185" xfId="1" applyNumberFormat="1" applyFont="1" applyBorder="1" applyProtection="1">
      <protection locked="0"/>
    </xf>
    <xf numFmtId="170" fontId="32" fillId="13" borderId="184" xfId="14" applyNumberFormat="1" applyFont="1" applyFill="1" applyBorder="1" applyProtection="1"/>
    <xf numFmtId="170" fontId="32" fillId="13" borderId="186" xfId="14" applyNumberFormat="1" applyFont="1" applyFill="1" applyBorder="1" applyProtection="1"/>
    <xf numFmtId="164" fontId="29" fillId="14" borderId="0" xfId="11" applyNumberFormat="1" applyFont="1" applyFill="1" applyBorder="1" applyAlignment="1" applyProtection="1">
      <alignment horizontal="left" vertical="center" indent="2"/>
    </xf>
    <xf numFmtId="0" fontId="27" fillId="12" borderId="180" xfId="1" applyFont="1" applyFill="1" applyBorder="1" applyAlignment="1" applyProtection="1">
      <alignment horizontal="center" vertical="center"/>
      <protection locked="0"/>
    </xf>
    <xf numFmtId="0" fontId="53" fillId="0" borderId="181" xfId="1" applyFont="1" applyBorder="1" applyAlignment="1" applyProtection="1">
      <alignment horizontal="left" indent="1"/>
      <protection locked="0"/>
    </xf>
    <xf numFmtId="0" fontId="53" fillId="0" borderId="183" xfId="1" applyFont="1" applyBorder="1" applyAlignment="1" applyProtection="1">
      <alignment horizontal="left" indent="1"/>
      <protection locked="0"/>
    </xf>
    <xf numFmtId="0" fontId="53" fillId="0" borderId="182" xfId="1" applyFont="1" applyBorder="1" applyAlignment="1" applyProtection="1">
      <alignment horizontal="left" indent="1"/>
      <protection locked="0"/>
    </xf>
    <xf numFmtId="0" fontId="18" fillId="0" borderId="0" xfId="1" applyFont="1" applyAlignment="1">
      <alignment horizontal="center" vertical="center"/>
    </xf>
    <xf numFmtId="0" fontId="59" fillId="0" borderId="0" xfId="7" applyFont="1" applyFill="1" applyAlignment="1">
      <alignment horizontal="left" vertical="center" wrapText="1" indent="1"/>
    </xf>
    <xf numFmtId="0" fontId="20" fillId="0" borderId="0" xfId="1" applyFont="1" applyAlignment="1">
      <alignment horizontal="left" indent="1"/>
    </xf>
    <xf numFmtId="0" fontId="20" fillId="0" borderId="16" xfId="1" applyFont="1" applyBorder="1" applyAlignment="1">
      <alignment horizontal="left" indent="2"/>
    </xf>
    <xf numFmtId="0" fontId="20" fillId="0" borderId="0" xfId="1" applyFont="1" applyAlignment="1">
      <alignment horizontal="left" indent="2"/>
    </xf>
    <xf numFmtId="0" fontId="91" fillId="13" borderId="123" xfId="1" applyFont="1" applyFill="1" applyBorder="1" applyAlignment="1">
      <alignment horizontal="center" vertical="center"/>
    </xf>
    <xf numFmtId="166" fontId="49" fillId="0" borderId="190" xfId="8" applyNumberFormat="1" applyFont="1" applyBorder="1" applyProtection="1">
      <protection locked="0"/>
    </xf>
    <xf numFmtId="166" fontId="93" fillId="13" borderId="184" xfId="14" applyNumberFormat="1" applyFont="1" applyFill="1" applyBorder="1" applyProtection="1"/>
    <xf numFmtId="0" fontId="91" fillId="13" borderId="179" xfId="1" applyFont="1" applyFill="1" applyBorder="1" applyAlignment="1">
      <alignment horizontal="center" vertical="center"/>
    </xf>
    <xf numFmtId="166" fontId="49" fillId="0" borderId="191" xfId="1" applyNumberFormat="1" applyFont="1" applyBorder="1" applyProtection="1">
      <protection locked="0"/>
    </xf>
    <xf numFmtId="166" fontId="93" fillId="13" borderId="186" xfId="14" applyNumberFormat="1" applyFont="1" applyFill="1" applyBorder="1" applyProtection="1"/>
    <xf numFmtId="0" fontId="45" fillId="0" borderId="0" xfId="1" applyFont="1" applyAlignment="1">
      <alignment horizontal="center" vertical="center"/>
    </xf>
    <xf numFmtId="0" fontId="45" fillId="0" borderId="0" xfId="1" applyFont="1" applyAlignment="1">
      <alignment horizontal="center" vertical="center" wrapText="1"/>
    </xf>
    <xf numFmtId="0" fontId="61" fillId="0" borderId="0" xfId="1" applyFont="1" applyAlignment="1">
      <alignment horizontal="left" indent="1"/>
    </xf>
    <xf numFmtId="0" fontId="61" fillId="0" borderId="0" xfId="1" applyFont="1" applyAlignment="1">
      <alignment horizontal="left" wrapText="1" indent="1"/>
    </xf>
    <xf numFmtId="166" fontId="20" fillId="0" borderId="0" xfId="1" applyNumberFormat="1" applyFont="1" applyProtection="1">
      <protection locked="0"/>
    </xf>
    <xf numFmtId="166" fontId="32" fillId="0" borderId="0" xfId="14" applyNumberFormat="1" applyFont="1" applyFill="1" applyBorder="1" applyProtection="1"/>
    <xf numFmtId="0" fontId="57" fillId="0" borderId="0" xfId="1" applyFont="1" applyAlignment="1">
      <alignment horizontal="center"/>
    </xf>
    <xf numFmtId="0" fontId="30" fillId="0" borderId="0" xfId="0" applyFont="1" applyAlignment="1">
      <alignment horizontal="left" vertical="center" indent="4" readingOrder="1"/>
    </xf>
    <xf numFmtId="0" fontId="20" fillId="0" borderId="0" xfId="1" applyFont="1" applyAlignment="1">
      <alignment horizontal="left" indent="4"/>
    </xf>
    <xf numFmtId="0" fontId="29" fillId="0" borderId="0" xfId="0" applyFont="1" applyAlignment="1">
      <alignment vertical="center" wrapText="1"/>
    </xf>
    <xf numFmtId="0" fontId="95" fillId="0" borderId="0" xfId="0" applyFont="1" applyAlignment="1">
      <alignment horizontal="center" vertical="center" wrapText="1"/>
    </xf>
    <xf numFmtId="0" fontId="21" fillId="0" borderId="0" xfId="1" applyFont="1"/>
    <xf numFmtId="0" fontId="29" fillId="0" borderId="16" xfId="0" applyFont="1" applyBorder="1" applyAlignment="1">
      <alignment vertical="center" wrapText="1"/>
    </xf>
    <xf numFmtId="0" fontId="29" fillId="0" borderId="18" xfId="0" applyFont="1" applyBorder="1" applyAlignment="1">
      <alignment vertical="center" wrapText="1"/>
    </xf>
    <xf numFmtId="0" fontId="29" fillId="0" borderId="9" xfId="0" applyFont="1" applyBorder="1" applyAlignment="1">
      <alignment vertical="center" wrapText="1"/>
    </xf>
    <xf numFmtId="0" fontId="30" fillId="0" borderId="9" xfId="0" applyFont="1" applyBorder="1" applyAlignment="1">
      <alignment horizontal="left" vertical="center" indent="1" readingOrder="1"/>
    </xf>
    <xf numFmtId="0" fontId="20" fillId="0" borderId="9" xfId="1" applyFont="1" applyBorder="1"/>
    <xf numFmtId="0" fontId="30" fillId="0" borderId="0" xfId="0" applyFont="1" applyAlignment="1">
      <alignment horizontal="left" vertical="center" indent="1" readingOrder="1"/>
    </xf>
    <xf numFmtId="0" fontId="40" fillId="0" borderId="0" xfId="0" applyFont="1" applyAlignment="1">
      <alignment horizontal="center"/>
    </xf>
    <xf numFmtId="0" fontId="20" fillId="3" borderId="8" xfId="1" applyFont="1" applyFill="1" applyBorder="1"/>
    <xf numFmtId="0" fontId="20" fillId="3" borderId="8" xfId="1" applyFont="1" applyFill="1" applyBorder="1" applyAlignment="1">
      <alignment horizontal="left" indent="2"/>
    </xf>
    <xf numFmtId="0" fontId="20" fillId="3" borderId="0" xfId="1" applyFont="1" applyFill="1" applyAlignment="1">
      <alignment horizontal="left" indent="2"/>
    </xf>
    <xf numFmtId="0" fontId="30" fillId="3" borderId="0" xfId="0" applyFont="1" applyFill="1" applyAlignment="1">
      <alignment horizontal="left" vertical="center" indent="2" readingOrder="1"/>
    </xf>
    <xf numFmtId="0" fontId="94" fillId="3" borderId="0" xfId="0" applyFont="1" applyFill="1" applyAlignment="1">
      <alignment vertical="center" wrapText="1" readingOrder="1"/>
    </xf>
    <xf numFmtId="0" fontId="30" fillId="3" borderId="0" xfId="0" applyFont="1" applyFill="1" applyAlignment="1">
      <alignment horizontal="left" vertical="center" indent="4" readingOrder="1"/>
    </xf>
    <xf numFmtId="0" fontId="95" fillId="3" borderId="0" xfId="0" applyFont="1" applyFill="1" applyAlignment="1">
      <alignment horizontal="center" vertical="center" wrapText="1"/>
    </xf>
    <xf numFmtId="0" fontId="29" fillId="3" borderId="0" xfId="0" applyFont="1" applyFill="1" applyAlignment="1">
      <alignment vertical="center" wrapText="1"/>
    </xf>
    <xf numFmtId="0" fontId="20" fillId="3" borderId="9" xfId="1" applyFont="1" applyFill="1" applyBorder="1" applyAlignment="1">
      <alignment horizontal="left" indent="2"/>
    </xf>
    <xf numFmtId="0" fontId="20" fillId="0" borderId="8" xfId="1" applyFont="1" applyBorder="1" applyAlignment="1">
      <alignment horizontal="left" indent="2"/>
    </xf>
    <xf numFmtId="0" fontId="20" fillId="0" borderId="8" xfId="1" applyFont="1" applyBorder="1"/>
    <xf numFmtId="0" fontId="95" fillId="0" borderId="0" xfId="1" applyFont="1" applyAlignment="1">
      <alignment horizontal="center" vertical="center" wrapText="1"/>
    </xf>
    <xf numFmtId="0" fontId="11" fillId="0" borderId="0" xfId="1" applyFont="1" applyAlignment="1">
      <alignment vertical="center" wrapText="1"/>
    </xf>
    <xf numFmtId="0" fontId="30" fillId="0" borderId="0" xfId="0" applyFont="1" applyAlignment="1">
      <alignment horizontal="left" indent="4"/>
    </xf>
    <xf numFmtId="0" fontId="94" fillId="0" borderId="0" xfId="0" applyFont="1" applyAlignment="1">
      <alignment vertical="center" readingOrder="1"/>
    </xf>
    <xf numFmtId="0" fontId="29" fillId="0" borderId="0" xfId="0" applyFont="1" applyAlignment="1">
      <alignment vertical="center" wrapText="1" readingOrder="1"/>
    </xf>
    <xf numFmtId="0" fontId="95" fillId="0" borderId="0" xfId="0" applyFont="1" applyAlignment="1">
      <alignment horizontal="center" vertical="center" wrapText="1" readingOrder="1"/>
    </xf>
    <xf numFmtId="0" fontId="29" fillId="0" borderId="9" xfId="0" applyFont="1" applyBorder="1" applyAlignment="1">
      <alignment vertical="center" wrapText="1" readingOrder="1"/>
    </xf>
    <xf numFmtId="0" fontId="20" fillId="0" borderId="9" xfId="1" applyFont="1" applyBorder="1" applyAlignment="1">
      <alignment horizontal="left" indent="1"/>
    </xf>
    <xf numFmtId="0" fontId="30" fillId="0" borderId="9" xfId="0" applyFont="1" applyBorder="1" applyAlignment="1">
      <alignment horizontal="left" vertical="center" readingOrder="1"/>
    </xf>
    <xf numFmtId="0" fontId="98" fillId="0" borderId="0" xfId="0" applyFont="1" applyAlignment="1">
      <alignment horizontal="center" vertical="center"/>
    </xf>
    <xf numFmtId="0" fontId="59" fillId="0" borderId="16" xfId="7" applyFont="1" applyFill="1" applyBorder="1" applyAlignment="1">
      <alignment horizontal="left" vertical="center" wrapText="1" indent="1"/>
    </xf>
    <xf numFmtId="0" fontId="59" fillId="0" borderId="17" xfId="7" applyFont="1" applyFill="1" applyBorder="1" applyAlignment="1">
      <alignment horizontal="left" vertical="center" wrapText="1" indent="1"/>
    </xf>
    <xf numFmtId="0" fontId="20" fillId="0" borderId="0" xfId="1" applyFont="1" applyAlignment="1">
      <alignment horizontal="center" shrinkToFit="1"/>
    </xf>
    <xf numFmtId="0" fontId="22" fillId="9" borderId="200" xfId="0" applyFont="1" applyFill="1" applyBorder="1" applyAlignment="1">
      <alignment horizontal="center" vertical="center" wrapText="1"/>
    </xf>
    <xf numFmtId="0" fontId="102" fillId="0" borderId="0" xfId="1" applyFont="1" applyAlignment="1">
      <alignment horizontal="center" shrinkToFit="1"/>
    </xf>
    <xf numFmtId="0" fontId="103" fillId="0" borderId="0" xfId="1" applyFont="1" applyAlignment="1">
      <alignment horizontal="center" shrinkToFit="1"/>
    </xf>
    <xf numFmtId="0" fontId="11" fillId="13" borderId="201" xfId="16" applyFont="1" applyFill="1" applyBorder="1" applyAlignment="1">
      <alignment horizontal="center" vertical="center"/>
    </xf>
    <xf numFmtId="0" fontId="11" fillId="13" borderId="202" xfId="16" applyFont="1" applyFill="1" applyBorder="1" applyAlignment="1">
      <alignment horizontal="center" vertical="center"/>
    </xf>
    <xf numFmtId="0" fontId="29" fillId="13" borderId="203" xfId="16" applyFont="1" applyFill="1" applyBorder="1" applyAlignment="1">
      <alignment horizontal="center" vertical="center"/>
    </xf>
    <xf numFmtId="171" fontId="37" fillId="3" borderId="171" xfId="10" applyNumberFormat="1" applyFont="1" applyFill="1" applyBorder="1" applyProtection="1"/>
    <xf numFmtId="171" fontId="37" fillId="3" borderId="172" xfId="10" applyNumberFormat="1" applyFont="1" applyFill="1" applyBorder="1" applyProtection="1"/>
    <xf numFmtId="171" fontId="37" fillId="3" borderId="173" xfId="10" applyNumberFormat="1" applyFont="1" applyFill="1" applyBorder="1" applyProtection="1"/>
    <xf numFmtId="171" fontId="37" fillId="3" borderId="171" xfId="10" applyNumberFormat="1" applyFont="1" applyFill="1" applyBorder="1" applyAlignment="1" applyProtection="1">
      <alignment horizontal="right"/>
    </xf>
    <xf numFmtId="171" fontId="37" fillId="3" borderId="172" xfId="10" applyNumberFormat="1" applyFont="1" applyFill="1" applyBorder="1" applyAlignment="1" applyProtection="1">
      <alignment horizontal="right"/>
    </xf>
    <xf numFmtId="170" fontId="30" fillId="0" borderId="205" xfId="10" applyNumberFormat="1" applyFont="1" applyFill="1" applyBorder="1" applyAlignment="1" applyProtection="1">
      <protection locked="0"/>
    </xf>
    <xf numFmtId="170" fontId="30" fillId="0" borderId="206" xfId="10" applyNumberFormat="1" applyFont="1" applyFill="1" applyBorder="1" applyAlignment="1" applyProtection="1">
      <protection locked="0"/>
    </xf>
    <xf numFmtId="0" fontId="30" fillId="3" borderId="207" xfId="10" applyNumberFormat="1" applyFont="1" applyFill="1" applyBorder="1" applyAlignment="1" applyProtection="1">
      <alignment horizontal="left"/>
    </xf>
    <xf numFmtId="166" fontId="30" fillId="3" borderId="31" xfId="10" applyNumberFormat="1" applyFont="1" applyFill="1" applyBorder="1" applyAlignment="1" applyProtection="1"/>
    <xf numFmtId="0" fontId="29" fillId="15" borderId="208" xfId="11" applyNumberFormat="1" applyFont="1" applyFill="1" applyBorder="1" applyAlignment="1" applyProtection="1">
      <alignment horizontal="left" vertical="center"/>
    </xf>
    <xf numFmtId="49" fontId="36" fillId="20" borderId="209" xfId="18" applyNumberFormat="1" applyFont="1" applyFill="1" applyBorder="1" applyAlignment="1" applyProtection="1"/>
    <xf numFmtId="49" fontId="36" fillId="20" borderId="77" xfId="18" applyNumberFormat="1" applyFont="1" applyFill="1" applyBorder="1" applyAlignment="1" applyProtection="1"/>
    <xf numFmtId="49" fontId="36" fillId="20" borderId="210" xfId="18" applyNumberFormat="1" applyFont="1" applyFill="1" applyBorder="1" applyAlignment="1" applyProtection="1">
      <alignment horizontal="center"/>
    </xf>
    <xf numFmtId="166" fontId="36" fillId="20" borderId="209" xfId="18" applyNumberFormat="1" applyFont="1" applyFill="1" applyBorder="1" applyAlignment="1" applyProtection="1"/>
    <xf numFmtId="166" fontId="36" fillId="20" borderId="77" xfId="18" applyNumberFormat="1" applyFont="1" applyFill="1" applyBorder="1" applyAlignment="1" applyProtection="1"/>
    <xf numFmtId="166" fontId="11" fillId="20" borderId="209" xfId="18" applyNumberFormat="1" applyFont="1" applyFill="1" applyBorder="1" applyAlignment="1" applyProtection="1">
      <alignment horizontal="left" vertical="center"/>
    </xf>
    <xf numFmtId="166" fontId="18" fillId="20" borderId="77" xfId="18" applyNumberFormat="1" applyFont="1" applyFill="1" applyBorder="1" applyAlignment="1" applyProtection="1">
      <alignment horizontal="right"/>
    </xf>
    <xf numFmtId="164" fontId="27" fillId="21" borderId="209" xfId="16" applyNumberFormat="1" applyFont="1" applyFill="1" applyBorder="1"/>
    <xf numFmtId="164" fontId="27" fillId="21" borderId="77" xfId="16" applyNumberFormat="1" applyFont="1" applyFill="1" applyBorder="1"/>
    <xf numFmtId="0" fontId="18" fillId="22" borderId="210" xfId="16" applyFont="1" applyFill="1" applyBorder="1" applyAlignment="1">
      <alignment horizontal="center"/>
    </xf>
    <xf numFmtId="166" fontId="27" fillId="21" borderId="209" xfId="16" applyNumberFormat="1" applyFont="1" applyFill="1" applyBorder="1"/>
    <xf numFmtId="166" fontId="27" fillId="21" borderId="77" xfId="16" applyNumberFormat="1" applyFont="1" applyFill="1" applyBorder="1"/>
    <xf numFmtId="0" fontId="18" fillId="22" borderId="210" xfId="16" applyFont="1" applyFill="1" applyBorder="1"/>
    <xf numFmtId="166" fontId="11" fillId="21" borderId="209" xfId="16" applyNumberFormat="1" applyFont="1" applyFill="1" applyBorder="1" applyAlignment="1">
      <alignment horizontal="left" vertical="center"/>
    </xf>
    <xf numFmtId="166" fontId="11" fillId="21" borderId="77" xfId="16" applyNumberFormat="1" applyFont="1" applyFill="1" applyBorder="1" applyAlignment="1">
      <alignment horizontal="right"/>
    </xf>
    <xf numFmtId="0" fontId="11" fillId="21" borderId="210" xfId="16" applyFont="1" applyFill="1" applyBorder="1" applyAlignment="1">
      <alignment horizontal="left"/>
    </xf>
    <xf numFmtId="0" fontId="30" fillId="3" borderId="207" xfId="10" applyNumberFormat="1" applyFont="1" applyFill="1" applyBorder="1" applyAlignment="1" applyProtection="1"/>
    <xf numFmtId="166" fontId="30" fillId="3" borderId="30" xfId="10" applyNumberFormat="1" applyFont="1" applyFill="1" applyBorder="1" applyAlignment="1" applyProtection="1"/>
    <xf numFmtId="0" fontId="30" fillId="3" borderId="141" xfId="10" applyNumberFormat="1" applyFont="1" applyFill="1" applyBorder="1" applyAlignment="1" applyProtection="1"/>
    <xf numFmtId="171" fontId="37" fillId="3" borderId="211" xfId="10" applyNumberFormat="1" applyFont="1" applyFill="1" applyBorder="1" applyAlignment="1" applyProtection="1"/>
    <xf numFmtId="171" fontId="37" fillId="3" borderId="212" xfId="10" applyNumberFormat="1" applyFont="1" applyFill="1" applyBorder="1" applyAlignment="1" applyProtection="1"/>
    <xf numFmtId="170" fontId="40" fillId="3" borderId="215" xfId="16" applyNumberFormat="1" applyFont="1" applyFill="1" applyBorder="1"/>
    <xf numFmtId="0" fontId="37" fillId="3" borderId="65" xfId="10" applyNumberFormat="1" applyFont="1" applyFill="1" applyBorder="1" applyAlignment="1" applyProtection="1">
      <alignment horizontal="right" indent="1"/>
    </xf>
    <xf numFmtId="0" fontId="11" fillId="3" borderId="204" xfId="16" applyFont="1" applyFill="1" applyBorder="1" applyAlignment="1">
      <alignment horizontal="right" indent="1"/>
    </xf>
    <xf numFmtId="0" fontId="23" fillId="0" borderId="9" xfId="1" applyFont="1" applyBorder="1" applyAlignment="1">
      <alignment horizontal="left" vertical="center" indent="1"/>
    </xf>
    <xf numFmtId="0" fontId="95" fillId="0" borderId="0" xfId="1" applyFont="1" applyAlignment="1">
      <alignment horizontal="center" vertical="center" wrapText="1"/>
    </xf>
    <xf numFmtId="0" fontId="94" fillId="0" borderId="192" xfId="0" applyFont="1" applyBorder="1" applyAlignment="1">
      <alignment horizontal="center" vertical="center" readingOrder="1"/>
    </xf>
    <xf numFmtId="0" fontId="94" fillId="0" borderId="193" xfId="0" applyFont="1" applyBorder="1" applyAlignment="1">
      <alignment horizontal="center" vertical="center" readingOrder="1"/>
    </xf>
    <xf numFmtId="0" fontId="94" fillId="0" borderId="194" xfId="0" applyFont="1" applyBorder="1" applyAlignment="1">
      <alignment horizontal="center" vertical="center" readingOrder="1"/>
    </xf>
    <xf numFmtId="0" fontId="94" fillId="0" borderId="195" xfId="0" applyFont="1" applyBorder="1" applyAlignment="1">
      <alignment horizontal="center" vertical="center" readingOrder="1"/>
    </xf>
    <xf numFmtId="0" fontId="94" fillId="0" borderId="0" xfId="0" applyFont="1" applyAlignment="1">
      <alignment horizontal="center" vertical="center" readingOrder="1"/>
    </xf>
    <xf numFmtId="0" fontId="94" fillId="0" borderId="196" xfId="0" applyFont="1" applyBorder="1" applyAlignment="1">
      <alignment horizontal="center" vertical="center" readingOrder="1"/>
    </xf>
    <xf numFmtId="0" fontId="94" fillId="0" borderId="197" xfId="0" applyFont="1" applyBorder="1" applyAlignment="1">
      <alignment horizontal="center" vertical="center" readingOrder="1"/>
    </xf>
    <xf numFmtId="0" fontId="94" fillId="0" borderId="198" xfId="0" applyFont="1" applyBorder="1" applyAlignment="1">
      <alignment horizontal="center" vertical="center" readingOrder="1"/>
    </xf>
    <xf numFmtId="0" fontId="94" fillId="0" borderId="199" xfId="0" applyFont="1" applyBorder="1" applyAlignment="1">
      <alignment horizontal="center" vertical="center" readingOrder="1"/>
    </xf>
    <xf numFmtId="0" fontId="57" fillId="12" borderId="0" xfId="1" applyFont="1" applyFill="1" applyAlignment="1">
      <alignment horizontal="center" vertical="center"/>
    </xf>
    <xf numFmtId="0" fontId="95" fillId="0" borderId="0" xfId="0" applyFont="1" applyAlignment="1">
      <alignment horizontal="center" vertical="center" wrapText="1" readingOrder="1"/>
    </xf>
    <xf numFmtId="0" fontId="20" fillId="0" borderId="16" xfId="1" applyFont="1" applyBorder="1" applyAlignment="1">
      <alignment horizontal="center"/>
    </xf>
    <xf numFmtId="0" fontId="20" fillId="0" borderId="0" xfId="1" applyFont="1" applyAlignment="1">
      <alignment horizontal="center"/>
    </xf>
    <xf numFmtId="0" fontId="20" fillId="0" borderId="17" xfId="1" applyFont="1" applyBorder="1" applyAlignment="1">
      <alignment horizontal="center"/>
    </xf>
    <xf numFmtId="0" fontId="59" fillId="12" borderId="16" xfId="7" applyFont="1" applyFill="1" applyBorder="1" applyAlignment="1">
      <alignment horizontal="left" vertical="center" wrapText="1" indent="1"/>
    </xf>
    <xf numFmtId="0" fontId="59" fillId="12" borderId="0" xfId="7" applyFont="1" applyFill="1" applyAlignment="1">
      <alignment horizontal="left" vertical="center" wrapText="1" indent="1"/>
    </xf>
    <xf numFmtId="0" fontId="59" fillId="12" borderId="17" xfId="7" applyFont="1" applyFill="1" applyBorder="1" applyAlignment="1">
      <alignment horizontal="left" vertical="center" wrapText="1" indent="1"/>
    </xf>
    <xf numFmtId="0" fontId="95" fillId="0" borderId="0" xfId="0" applyFont="1" applyAlignment="1">
      <alignment horizontal="center" vertical="center" wrapText="1"/>
    </xf>
    <xf numFmtId="0" fontId="40" fillId="0" borderId="0" xfId="0" applyFont="1" applyAlignment="1">
      <alignment horizontal="center"/>
    </xf>
    <xf numFmtId="0" fontId="94" fillId="9" borderId="192" xfId="0" applyFont="1" applyFill="1" applyBorder="1" applyAlignment="1">
      <alignment horizontal="center" vertical="center" readingOrder="1"/>
    </xf>
    <xf numFmtId="0" fontId="94" fillId="9" borderId="193" xfId="0" applyFont="1" applyFill="1" applyBorder="1" applyAlignment="1">
      <alignment horizontal="center" vertical="center" readingOrder="1"/>
    </xf>
    <xf numFmtId="0" fontId="94" fillId="9" borderId="194" xfId="0" applyFont="1" applyFill="1" applyBorder="1" applyAlignment="1">
      <alignment horizontal="center" vertical="center" readingOrder="1"/>
    </xf>
    <xf numFmtId="0" fontId="94" fillId="9" borderId="195" xfId="0" applyFont="1" applyFill="1" applyBorder="1" applyAlignment="1">
      <alignment horizontal="center" vertical="center" readingOrder="1"/>
    </xf>
    <xf numFmtId="0" fontId="94" fillId="9" borderId="0" xfId="0" applyFont="1" applyFill="1" applyAlignment="1">
      <alignment horizontal="center" vertical="center" readingOrder="1"/>
    </xf>
    <xf numFmtId="0" fontId="94" fillId="9" borderId="196" xfId="0" applyFont="1" applyFill="1" applyBorder="1" applyAlignment="1">
      <alignment horizontal="center" vertical="center" readingOrder="1"/>
    </xf>
    <xf numFmtId="0" fontId="94" fillId="9" borderId="197" xfId="0" applyFont="1" applyFill="1" applyBorder="1" applyAlignment="1">
      <alignment horizontal="center" vertical="center" readingOrder="1"/>
    </xf>
    <xf numFmtId="0" fontId="94" fillId="9" borderId="198" xfId="0" applyFont="1" applyFill="1" applyBorder="1" applyAlignment="1">
      <alignment horizontal="center" vertical="center" readingOrder="1"/>
    </xf>
    <xf numFmtId="0" fontId="94" fillId="9" borderId="199" xfId="0" applyFont="1" applyFill="1" applyBorder="1" applyAlignment="1">
      <alignment horizontal="center" vertical="center" readingOrder="1"/>
    </xf>
    <xf numFmtId="0" fontId="85" fillId="12" borderId="165" xfId="12" applyFont="1" applyFill="1" applyBorder="1" applyAlignment="1">
      <alignment horizontal="center" vertical="center"/>
    </xf>
    <xf numFmtId="0" fontId="85" fillId="12" borderId="166" xfId="12" applyFont="1" applyFill="1" applyBorder="1" applyAlignment="1">
      <alignment horizontal="center" vertical="center"/>
    </xf>
    <xf numFmtId="0" fontId="68" fillId="0" borderId="0" xfId="0" applyFont="1" applyAlignment="1">
      <alignment horizontal="center" vertical="center"/>
    </xf>
    <xf numFmtId="0" fontId="98" fillId="0" borderId="0" xfId="0" applyFont="1" applyAlignment="1">
      <alignment horizontal="center" vertical="center"/>
    </xf>
    <xf numFmtId="0" fontId="95" fillId="3" borderId="0" xfId="0" applyFont="1" applyFill="1" applyAlignment="1">
      <alignment horizontal="center" vertical="center" wrapText="1"/>
    </xf>
    <xf numFmtId="0" fontId="45" fillId="0" borderId="0" xfId="1" applyFont="1" applyAlignment="1">
      <alignment horizontal="center" vertical="center"/>
    </xf>
    <xf numFmtId="0" fontId="45" fillId="0" borderId="0" xfId="1" applyFont="1" applyAlignment="1">
      <alignment horizontal="center" vertical="center" wrapText="1"/>
    </xf>
    <xf numFmtId="0" fontId="59" fillId="12" borderId="20" xfId="7" applyFont="1" applyFill="1" applyBorder="1" applyAlignment="1">
      <alignment horizontal="left" vertical="center" wrapText="1" indent="1"/>
    </xf>
    <xf numFmtId="0" fontId="59" fillId="12" borderId="104" xfId="7" applyFont="1" applyFill="1" applyBorder="1" applyAlignment="1">
      <alignment horizontal="left" vertical="center" wrapText="1" indent="1"/>
    </xf>
    <xf numFmtId="0" fontId="59" fillId="12" borderId="26" xfId="7" applyFont="1" applyFill="1" applyBorder="1" applyAlignment="1">
      <alignment horizontal="left" vertical="center" wrapText="1" indent="1"/>
    </xf>
    <xf numFmtId="0" fontId="91" fillId="24" borderId="113" xfId="1" applyFont="1" applyFill="1" applyBorder="1" applyAlignment="1">
      <alignment horizontal="center" vertical="center"/>
    </xf>
    <xf numFmtId="0" fontId="91" fillId="24" borderId="114" xfId="1" applyFont="1" applyFill="1" applyBorder="1" applyAlignment="1">
      <alignment horizontal="center" vertical="center"/>
    </xf>
    <xf numFmtId="0" fontId="91" fillId="24" borderId="115" xfId="1" applyFont="1" applyFill="1" applyBorder="1" applyAlignment="1">
      <alignment horizontal="center" vertical="center"/>
    </xf>
    <xf numFmtId="0" fontId="91" fillId="13" borderId="80" xfId="1" applyFont="1" applyFill="1" applyBorder="1" applyAlignment="1">
      <alignment horizontal="center" vertical="center"/>
    </xf>
    <xf numFmtId="0" fontId="91" fillId="13" borderId="189" xfId="1" applyFont="1" applyFill="1" applyBorder="1" applyAlignment="1">
      <alignment horizontal="center" vertical="center"/>
    </xf>
    <xf numFmtId="0" fontId="91" fillId="13" borderId="81" xfId="1" applyFont="1" applyFill="1" applyBorder="1" applyAlignment="1">
      <alignment horizontal="center" vertical="center" wrapText="1"/>
    </xf>
    <xf numFmtId="0" fontId="91" fillId="13" borderId="189" xfId="1" applyFont="1" applyFill="1" applyBorder="1" applyAlignment="1">
      <alignment horizontal="center" vertical="center" wrapText="1"/>
    </xf>
    <xf numFmtId="0" fontId="69" fillId="0" borderId="0" xfId="1" applyFont="1" applyAlignment="1">
      <alignment horizontal="center"/>
    </xf>
    <xf numFmtId="0" fontId="23" fillId="0" borderId="0" xfId="1" applyFont="1" applyAlignment="1">
      <alignment horizontal="left" vertical="center" indent="1"/>
    </xf>
    <xf numFmtId="0" fontId="104" fillId="3" borderId="106" xfId="1" applyFont="1" applyFill="1" applyBorder="1" applyAlignment="1">
      <alignment horizontal="center" vertical="center" wrapText="1"/>
    </xf>
    <xf numFmtId="0" fontId="20" fillId="3" borderId="30" xfId="1" applyFont="1" applyFill="1" applyBorder="1" applyAlignment="1">
      <alignment horizontal="center" vertical="center" wrapText="1"/>
    </xf>
    <xf numFmtId="0" fontId="20" fillId="3" borderId="107" xfId="1" applyFont="1" applyFill="1" applyBorder="1" applyAlignment="1">
      <alignment horizontal="center" vertical="center" wrapText="1"/>
    </xf>
    <xf numFmtId="0" fontId="20" fillId="3" borderId="188" xfId="1" applyFont="1" applyFill="1" applyBorder="1" applyAlignment="1">
      <alignment horizontal="center" vertical="center" wrapText="1"/>
    </xf>
    <xf numFmtId="0" fontId="20" fillId="3" borderId="187" xfId="1" applyFont="1" applyFill="1" applyBorder="1" applyAlignment="1">
      <alignment horizontal="center" vertical="center" wrapText="1"/>
    </xf>
    <xf numFmtId="0" fontId="11" fillId="3" borderId="0" xfId="1" applyFont="1" applyFill="1" applyAlignment="1">
      <alignment horizontal="right" indent="1"/>
    </xf>
    <xf numFmtId="0" fontId="27" fillId="12" borderId="43" xfId="1" applyFont="1" applyFill="1" applyBorder="1" applyAlignment="1">
      <alignment horizontal="right" indent="1"/>
    </xf>
    <xf numFmtId="0" fontId="60" fillId="12" borderId="165" xfId="12" applyFont="1" applyFill="1" applyBorder="1" applyAlignment="1">
      <alignment horizontal="center" vertical="center"/>
    </xf>
    <xf numFmtId="0" fontId="60" fillId="12" borderId="166" xfId="12" applyFont="1" applyFill="1" applyBorder="1" applyAlignment="1">
      <alignment horizontal="center" vertical="center"/>
    </xf>
    <xf numFmtId="0" fontId="20" fillId="23" borderId="171" xfId="1" applyFont="1" applyFill="1" applyBorder="1" applyAlignment="1">
      <alignment horizontal="center" vertical="center"/>
    </xf>
    <xf numFmtId="0" fontId="20" fillId="23" borderId="172" xfId="1" applyFont="1" applyFill="1" applyBorder="1" applyAlignment="1">
      <alignment horizontal="center" vertical="center"/>
    </xf>
    <xf numFmtId="0" fontId="20" fillId="23" borderId="173" xfId="1" applyFont="1" applyFill="1" applyBorder="1" applyAlignment="1">
      <alignment horizontal="center" vertical="center"/>
    </xf>
    <xf numFmtId="0" fontId="45" fillId="13" borderId="80" xfId="1" applyFont="1" applyFill="1" applyBorder="1" applyAlignment="1">
      <alignment horizontal="center" vertical="center"/>
    </xf>
    <xf numFmtId="0" fontId="45" fillId="13" borderId="81" xfId="1" applyFont="1" applyFill="1" applyBorder="1" applyAlignment="1">
      <alignment horizontal="center" vertical="center" wrapText="1"/>
    </xf>
    <xf numFmtId="0" fontId="23" fillId="0" borderId="0" xfId="7" applyFont="1" applyFill="1" applyAlignment="1" applyProtection="1">
      <alignment horizontal="left" vertical="center" wrapText="1" indent="1"/>
    </xf>
    <xf numFmtId="0" fontId="23" fillId="0" borderId="9" xfId="7" applyFont="1" applyFill="1" applyBorder="1" applyAlignment="1" applyProtection="1">
      <alignment horizontal="left" vertical="center" wrapText="1" indent="1"/>
    </xf>
    <xf numFmtId="0" fontId="18" fillId="3" borderId="9" xfId="1" applyFont="1" applyFill="1" applyBorder="1" applyAlignment="1">
      <alignment horizontal="center" vertical="center"/>
    </xf>
    <xf numFmtId="0" fontId="18" fillId="3" borderId="0" xfId="1" applyFont="1" applyFill="1" applyAlignment="1">
      <alignment horizontal="center" vertical="center"/>
    </xf>
    <xf numFmtId="0" fontId="69" fillId="0" borderId="0" xfId="1" applyFont="1" applyAlignment="1">
      <alignment horizontal="center" vertical="top"/>
    </xf>
    <xf numFmtId="0" fontId="23" fillId="0" borderId="0" xfId="1" applyFont="1" applyAlignment="1">
      <alignment horizontal="center" vertical="center"/>
    </xf>
    <xf numFmtId="0" fontId="23" fillId="0" borderId="157" xfId="1" applyFont="1" applyBorder="1" applyAlignment="1">
      <alignment horizontal="center" vertical="center"/>
    </xf>
    <xf numFmtId="0" fontId="101" fillId="3" borderId="0" xfId="0" applyFont="1" applyFill="1" applyAlignment="1">
      <alignment horizontal="center" vertical="center" wrapText="1"/>
    </xf>
    <xf numFmtId="0" fontId="100" fillId="3" borderId="0" xfId="0" applyFont="1" applyFill="1" applyAlignment="1">
      <alignment horizontal="center" vertical="center" wrapText="1"/>
    </xf>
    <xf numFmtId="0" fontId="20" fillId="23" borderId="0" xfId="1" applyFont="1" applyFill="1" applyAlignment="1">
      <alignment horizontal="center" wrapText="1"/>
    </xf>
    <xf numFmtId="0" fontId="88" fillId="12" borderId="0" xfId="0" applyFont="1" applyFill="1" applyAlignment="1">
      <alignment horizontal="center" vertical="center" wrapText="1" readingOrder="1"/>
    </xf>
    <xf numFmtId="0" fontId="20" fillId="12" borderId="0" xfId="0" applyFont="1" applyFill="1" applyAlignment="1">
      <alignment horizontal="center" vertical="center" wrapText="1" readingOrder="1"/>
    </xf>
    <xf numFmtId="0" fontId="20" fillId="0" borderId="0" xfId="1" applyFont="1" applyAlignment="1">
      <alignment horizontal="center" vertical="center"/>
    </xf>
    <xf numFmtId="0" fontId="45" fillId="13" borderId="81" xfId="1" applyFont="1" applyFill="1" applyBorder="1" applyAlignment="1">
      <alignment horizontal="center" vertical="center"/>
    </xf>
    <xf numFmtId="0" fontId="45" fillId="13" borderId="82" xfId="1" applyFont="1" applyFill="1" applyBorder="1" applyAlignment="1">
      <alignment horizontal="center" vertical="center"/>
    </xf>
    <xf numFmtId="0" fontId="45" fillId="13" borderId="81" xfId="1" applyFont="1" applyFill="1" applyBorder="1" applyAlignment="1">
      <alignment horizontal="center" wrapText="1"/>
    </xf>
    <xf numFmtId="0" fontId="45" fillId="13" borderId="174" xfId="1" applyFont="1" applyFill="1" applyBorder="1" applyAlignment="1">
      <alignment horizontal="center" wrapText="1"/>
    </xf>
    <xf numFmtId="0" fontId="45" fillId="13" borderId="82" xfId="1" applyFont="1" applyFill="1" applyBorder="1" applyAlignment="1">
      <alignment horizontal="center" wrapText="1"/>
    </xf>
    <xf numFmtId="0" fontId="22" fillId="3" borderId="125" xfId="0" applyFont="1" applyFill="1" applyBorder="1" applyAlignment="1">
      <alignment horizontal="center" vertical="center"/>
    </xf>
    <xf numFmtId="0" fontId="22" fillId="3" borderId="0" xfId="0" applyFont="1" applyFill="1" applyAlignment="1">
      <alignment horizontal="center" vertical="center"/>
    </xf>
    <xf numFmtId="0" fontId="22" fillId="3" borderId="125" xfId="0" applyFont="1" applyFill="1" applyBorder="1" applyAlignment="1">
      <alignment horizontal="right" vertical="center"/>
    </xf>
    <xf numFmtId="0" fontId="22" fillId="3" borderId="0" xfId="0" applyFont="1" applyFill="1" applyAlignment="1">
      <alignment horizontal="right" vertical="center"/>
    </xf>
    <xf numFmtId="164" fontId="29" fillId="14" borderId="20" xfId="11" applyNumberFormat="1" applyFont="1" applyFill="1" applyBorder="1" applyAlignment="1" applyProtection="1">
      <alignment horizontal="center" wrapText="1"/>
    </xf>
    <xf numFmtId="164" fontId="29" fillId="14" borderId="26" xfId="11" applyNumberFormat="1" applyFont="1" applyFill="1" applyBorder="1" applyAlignment="1" applyProtection="1">
      <alignment horizontal="center" wrapText="1"/>
    </xf>
    <xf numFmtId="0" fontId="23" fillId="0" borderId="158" xfId="1" applyFont="1" applyBorder="1" applyAlignment="1">
      <alignment horizontal="left" vertical="center" indent="1"/>
    </xf>
    <xf numFmtId="0" fontId="18" fillId="3" borderId="158" xfId="1" applyFont="1" applyFill="1" applyBorder="1" applyAlignment="1">
      <alignment horizontal="center" vertical="center"/>
    </xf>
    <xf numFmtId="0" fontId="84" fillId="0" borderId="167" xfId="1" applyFont="1" applyBorder="1" applyAlignment="1">
      <alignment horizontal="center" vertical="center"/>
    </xf>
    <xf numFmtId="0" fontId="84" fillId="0" borderId="0" xfId="1" applyFont="1" applyAlignment="1">
      <alignment horizontal="center" vertical="center"/>
    </xf>
    <xf numFmtId="0" fontId="22" fillId="3" borderId="0" xfId="0" applyFont="1" applyFill="1" applyAlignment="1">
      <alignment horizontal="center" vertical="center" wrapText="1"/>
    </xf>
    <xf numFmtId="0" fontId="11" fillId="22" borderId="126" xfId="16" applyFont="1" applyFill="1" applyBorder="1" applyAlignment="1">
      <alignment horizontal="center" vertical="center" textRotation="90"/>
    </xf>
    <xf numFmtId="0" fontId="22" fillId="23" borderId="128" xfId="16" applyFont="1" applyFill="1" applyBorder="1" applyAlignment="1">
      <alignment horizontal="center" vertical="center"/>
    </xf>
    <xf numFmtId="0" fontId="22" fillId="23" borderId="0" xfId="16" applyFont="1" applyFill="1" applyAlignment="1">
      <alignment horizontal="center" vertical="center" wrapText="1"/>
    </xf>
    <xf numFmtId="0" fontId="22" fillId="23" borderId="0" xfId="0" applyFont="1" applyFill="1" applyAlignment="1">
      <alignment horizontal="center" vertical="center" wrapText="1"/>
    </xf>
    <xf numFmtId="164" fontId="20" fillId="23" borderId="0" xfId="1" applyNumberFormat="1" applyFont="1" applyFill="1" applyAlignment="1">
      <alignment horizontal="center" vertical="center" wrapText="1"/>
    </xf>
    <xf numFmtId="0" fontId="23" fillId="0" borderId="0" xfId="1" applyFont="1" applyAlignment="1">
      <alignment horizontal="left" indent="1"/>
    </xf>
    <xf numFmtId="0" fontId="11" fillId="16" borderId="126" xfId="16" applyFont="1" applyFill="1" applyBorder="1" applyAlignment="1">
      <alignment horizontal="center" vertical="center" textRotation="90"/>
    </xf>
    <xf numFmtId="0" fontId="11" fillId="15" borderId="126" xfId="16" applyFont="1" applyFill="1" applyBorder="1" applyAlignment="1">
      <alignment horizontal="center" vertical="center" textRotation="90"/>
    </xf>
    <xf numFmtId="0" fontId="60" fillId="12" borderId="102" xfId="1" applyFont="1" applyFill="1" applyBorder="1" applyAlignment="1">
      <alignment vertical="center"/>
    </xf>
    <xf numFmtId="0" fontId="60" fillId="12" borderId="101" xfId="1" applyFont="1" applyFill="1" applyBorder="1" applyAlignment="1">
      <alignment vertical="center"/>
    </xf>
    <xf numFmtId="0" fontId="60" fillId="12" borderId="103" xfId="1" applyFont="1" applyFill="1" applyBorder="1" applyAlignment="1">
      <alignment vertical="center"/>
    </xf>
    <xf numFmtId="0" fontId="30" fillId="0" borderId="98" xfId="10" applyNumberFormat="1" applyFont="1" applyFill="1" applyBorder="1" applyAlignment="1" applyProtection="1">
      <alignment horizontal="left"/>
      <protection locked="0"/>
    </xf>
    <xf numFmtId="0" fontId="30" fillId="0" borderId="99" xfId="10" applyNumberFormat="1" applyFont="1" applyFill="1" applyBorder="1" applyAlignment="1" applyProtection="1">
      <alignment horizontal="left"/>
      <protection locked="0"/>
    </xf>
    <xf numFmtId="0" fontId="30" fillId="0" borderId="100" xfId="10" applyNumberFormat="1" applyFont="1" applyFill="1" applyBorder="1" applyAlignment="1" applyProtection="1">
      <alignment horizontal="left"/>
      <protection locked="0"/>
    </xf>
    <xf numFmtId="0" fontId="20" fillId="9" borderId="93" xfId="1" applyFont="1" applyFill="1" applyBorder="1" applyAlignment="1" applyProtection="1">
      <alignment horizontal="left"/>
      <protection locked="0"/>
    </xf>
    <xf numFmtId="0" fontId="20" fillId="9" borderId="92" xfId="1" applyFont="1" applyFill="1" applyBorder="1" applyAlignment="1" applyProtection="1">
      <alignment horizontal="left"/>
      <protection locked="0"/>
    </xf>
    <xf numFmtId="0" fontId="20" fillId="9" borderId="94" xfId="1" applyFont="1" applyFill="1" applyBorder="1" applyAlignment="1" applyProtection="1">
      <alignment horizontal="left"/>
      <protection locked="0"/>
    </xf>
    <xf numFmtId="0" fontId="20" fillId="9" borderId="95" xfId="1" applyFont="1" applyFill="1" applyBorder="1" applyAlignment="1" applyProtection="1">
      <alignment horizontal="left"/>
      <protection locked="0"/>
    </xf>
    <xf numFmtId="0" fontId="20" fillId="9" borderId="96" xfId="1" applyFont="1" applyFill="1" applyBorder="1" applyAlignment="1" applyProtection="1">
      <alignment horizontal="left"/>
      <protection locked="0"/>
    </xf>
    <xf numFmtId="0" fontId="20" fillId="9" borderId="97" xfId="1" applyFont="1" applyFill="1" applyBorder="1" applyAlignment="1" applyProtection="1">
      <alignment horizontal="left"/>
      <protection locked="0"/>
    </xf>
    <xf numFmtId="0" fontId="28" fillId="12" borderId="213" xfId="1" applyFont="1" applyFill="1" applyBorder="1" applyAlignment="1">
      <alignment horizontal="center" vertical="center" wrapText="1"/>
    </xf>
    <xf numFmtId="0" fontId="28" fillId="12" borderId="214" xfId="1" applyFont="1" applyFill="1" applyBorder="1" applyAlignment="1">
      <alignment horizontal="center" vertical="center" wrapText="1"/>
    </xf>
  </cellXfs>
  <cellStyles count="22">
    <cellStyle name="20 % - Accent4" xfId="9" builtinId="42"/>
    <cellStyle name="20 % - Accent6" xfId="10" builtinId="50"/>
    <cellStyle name="40 % - Accent6" xfId="21" builtinId="51"/>
    <cellStyle name="Accent4" xfId="18" builtinId="41"/>
    <cellStyle name="Accent6" xfId="11" builtinId="49" customBuiltin="1"/>
    <cellStyle name="Bordure orange" xfId="2" xr:uid="{BF5445BC-5D02-48E1-A5A5-049BFA4E3AF4}"/>
    <cellStyle name="Bordure orange 2" xfId="6" xr:uid="{7711D496-4C2B-4CEE-912E-4FC7CF03982E}"/>
    <cellStyle name="Cellule grise" xfId="5" xr:uid="{47B9FA7A-5CF3-4548-9226-618601BF0D27}"/>
    <cellStyle name="Cellule grise 2 2" xfId="3" xr:uid="{400317F6-988E-4B54-98FE-E0FAAB68E3E6}"/>
    <cellStyle name="Cellule jaune 2 2" xfId="4" xr:uid="{6A732EB5-324A-4098-AFD1-65E154D488C6}"/>
    <cellStyle name="En-tête 1 2" xfId="7" xr:uid="{A5977ED0-3EE0-4D44-A9B7-EDD357637136}"/>
    <cellStyle name="Lien hypertexte" xfId="12" builtinId="8" customBuiltin="1"/>
    <cellStyle name="Lien hypertexte 2" xfId="17" xr:uid="{0BA3B07A-C691-4DE7-918E-EAD1D5B22B04}"/>
    <cellStyle name="Lien hypertexte visité" xfId="20" builtinId="9" customBuiltin="1"/>
    <cellStyle name="Milliers" xfId="13" builtinId="3" customBuiltin="1"/>
    <cellStyle name="Monétaire" xfId="14" builtinId="4"/>
    <cellStyle name="Monétaire 2" xfId="8" xr:uid="{FD652EB0-85A4-4C2D-9BFE-F3EB535793D6}"/>
    <cellStyle name="Normal" xfId="0" builtinId="0"/>
    <cellStyle name="Normal 2" xfId="1" xr:uid="{EC5BCCBA-0002-407E-BC01-2B589D6098F5}"/>
    <cellStyle name="Normal 2 2" xfId="16" xr:uid="{1E499725-1A6E-4B1F-A31C-B96BA6A0D185}"/>
    <cellStyle name="Pourcentage" xfId="15" builtinId="5"/>
    <cellStyle name="Titre 3" xfId="19" builtinId="18"/>
  </cellStyles>
  <dxfs count="0"/>
  <tableStyles count="0" defaultTableStyle="TableStyleMedium2" defaultPivotStyle="PivotStyleMedium9"/>
  <colors>
    <mruColors>
      <color rgb="FFEAB200"/>
      <color rgb="FFF6BB00"/>
      <color rgb="FFF0D574"/>
      <color rgb="FF96C486"/>
      <color rgb="FFDEEEFF"/>
      <color rgb="FFFCCFCF"/>
      <color rgb="FFDFEDDA"/>
      <color rgb="FFECCB52"/>
      <color rgb="FF86BC82"/>
      <color rgb="FF68A5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277654</xdr:colOff>
      <xdr:row>11</xdr:row>
      <xdr:rowOff>170974</xdr:rowOff>
    </xdr:from>
    <xdr:to>
      <xdr:col>12</xdr:col>
      <xdr:colOff>1059179</xdr:colOff>
      <xdr:row>15</xdr:row>
      <xdr:rowOff>30318</xdr:rowOff>
    </xdr:to>
    <xdr:pic>
      <xdr:nvPicPr>
        <xdr:cNvPr id="15" name="Image 4">
          <a:extLst>
            <a:ext uri="{FF2B5EF4-FFF2-40B4-BE49-F238E27FC236}">
              <a16:creationId xmlns:a16="http://schemas.microsoft.com/office/drawing/2014/main" id="{DFD6F25B-77AE-4BB4-9A87-C8390D72CE22}"/>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0471309" y="2289334"/>
          <a:ext cx="781525" cy="6518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685713</xdr:colOff>
      <xdr:row>4</xdr:row>
      <xdr:rowOff>11675</xdr:rowOff>
    </xdr:to>
    <xdr:pic>
      <xdr:nvPicPr>
        <xdr:cNvPr id="3" name="Image 4">
          <a:extLst>
            <a:ext uri="{FF2B5EF4-FFF2-40B4-BE49-F238E27FC236}">
              <a16:creationId xmlns:a16="http://schemas.microsoft.com/office/drawing/2014/main" id="{AE99B97B-71CA-48C8-9717-97C8B75DCA96}"/>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2227" cy="65474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685713</xdr:colOff>
      <xdr:row>4</xdr:row>
      <xdr:rowOff>11675</xdr:rowOff>
    </xdr:to>
    <xdr:pic>
      <xdr:nvPicPr>
        <xdr:cNvPr id="3" name="Image 4">
          <a:extLst>
            <a:ext uri="{FF2B5EF4-FFF2-40B4-BE49-F238E27FC236}">
              <a16:creationId xmlns:a16="http://schemas.microsoft.com/office/drawing/2014/main" id="{F9A9C1D2-D529-4AA4-9EF9-ECAE920D5139}"/>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2227" cy="65474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685713</xdr:colOff>
      <xdr:row>4</xdr:row>
      <xdr:rowOff>11675</xdr:rowOff>
    </xdr:to>
    <xdr:pic>
      <xdr:nvPicPr>
        <xdr:cNvPr id="3" name="Image 4">
          <a:extLst>
            <a:ext uri="{FF2B5EF4-FFF2-40B4-BE49-F238E27FC236}">
              <a16:creationId xmlns:a16="http://schemas.microsoft.com/office/drawing/2014/main" id="{DA7F3978-28AB-4B7E-9716-C5968AF75C30}"/>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2227" cy="65474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685713</xdr:colOff>
      <xdr:row>4</xdr:row>
      <xdr:rowOff>11675</xdr:rowOff>
    </xdr:to>
    <xdr:pic>
      <xdr:nvPicPr>
        <xdr:cNvPr id="3" name="Image 4">
          <a:extLst>
            <a:ext uri="{FF2B5EF4-FFF2-40B4-BE49-F238E27FC236}">
              <a16:creationId xmlns:a16="http://schemas.microsoft.com/office/drawing/2014/main" id="{23206275-A8DB-4603-A232-17F0B1A71FB4}"/>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2227" cy="65474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685713</xdr:colOff>
      <xdr:row>4</xdr:row>
      <xdr:rowOff>11675</xdr:rowOff>
    </xdr:to>
    <xdr:pic>
      <xdr:nvPicPr>
        <xdr:cNvPr id="3" name="Image 4">
          <a:extLst>
            <a:ext uri="{FF2B5EF4-FFF2-40B4-BE49-F238E27FC236}">
              <a16:creationId xmlns:a16="http://schemas.microsoft.com/office/drawing/2014/main" id="{F68BC66C-943E-4276-8D12-82002A2DE3BF}"/>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2227" cy="65474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685713</xdr:colOff>
      <xdr:row>4</xdr:row>
      <xdr:rowOff>11675</xdr:rowOff>
    </xdr:to>
    <xdr:pic>
      <xdr:nvPicPr>
        <xdr:cNvPr id="3" name="Image 4">
          <a:extLst>
            <a:ext uri="{FF2B5EF4-FFF2-40B4-BE49-F238E27FC236}">
              <a16:creationId xmlns:a16="http://schemas.microsoft.com/office/drawing/2014/main" id="{3C2BEBE7-7F19-4472-8DEA-BE26A67F49F9}"/>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2227" cy="65474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685713</xdr:colOff>
      <xdr:row>4</xdr:row>
      <xdr:rowOff>11675</xdr:rowOff>
    </xdr:to>
    <xdr:pic>
      <xdr:nvPicPr>
        <xdr:cNvPr id="3" name="Image 4">
          <a:extLst>
            <a:ext uri="{FF2B5EF4-FFF2-40B4-BE49-F238E27FC236}">
              <a16:creationId xmlns:a16="http://schemas.microsoft.com/office/drawing/2014/main" id="{1BB1F4B9-36EF-43A1-BBFB-9E36E1F2C584}"/>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2227" cy="65474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685713</xdr:colOff>
      <xdr:row>4</xdr:row>
      <xdr:rowOff>11675</xdr:rowOff>
    </xdr:to>
    <xdr:pic>
      <xdr:nvPicPr>
        <xdr:cNvPr id="3" name="Image 4">
          <a:extLst>
            <a:ext uri="{FF2B5EF4-FFF2-40B4-BE49-F238E27FC236}">
              <a16:creationId xmlns:a16="http://schemas.microsoft.com/office/drawing/2014/main" id="{77203BD9-7685-4E1A-83FA-B158CB481922}"/>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2227" cy="65474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685713</xdr:colOff>
      <xdr:row>4</xdr:row>
      <xdr:rowOff>11675</xdr:rowOff>
    </xdr:to>
    <xdr:pic>
      <xdr:nvPicPr>
        <xdr:cNvPr id="3" name="Image 4">
          <a:extLst>
            <a:ext uri="{FF2B5EF4-FFF2-40B4-BE49-F238E27FC236}">
              <a16:creationId xmlns:a16="http://schemas.microsoft.com/office/drawing/2014/main" id="{EC326B27-0363-45D5-86E0-8BE4E1551C29}"/>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2227" cy="65474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685713</xdr:colOff>
      <xdr:row>4</xdr:row>
      <xdr:rowOff>11675</xdr:rowOff>
    </xdr:to>
    <xdr:pic>
      <xdr:nvPicPr>
        <xdr:cNvPr id="3" name="Image 4">
          <a:extLst>
            <a:ext uri="{FF2B5EF4-FFF2-40B4-BE49-F238E27FC236}">
              <a16:creationId xmlns:a16="http://schemas.microsoft.com/office/drawing/2014/main" id="{40AC5C2E-4A6F-4225-A069-60E7616E514C}"/>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2227" cy="6547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1851660</xdr:colOff>
      <xdr:row>1</xdr:row>
      <xdr:rowOff>106680</xdr:rowOff>
    </xdr:from>
    <xdr:to>
      <xdr:col>4</xdr:col>
      <xdr:colOff>2590799</xdr:colOff>
      <xdr:row>4</xdr:row>
      <xdr:rowOff>111756</xdr:rowOff>
    </xdr:to>
    <xdr:pic>
      <xdr:nvPicPr>
        <xdr:cNvPr id="2" name="Image 4">
          <a:extLst>
            <a:ext uri="{FF2B5EF4-FFF2-40B4-BE49-F238E27FC236}">
              <a16:creationId xmlns:a16="http://schemas.microsoft.com/office/drawing/2014/main" id="{D0C7D2FB-0E57-4C6E-A4DA-DCC134F9313D}"/>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2009120" y="647700"/>
          <a:ext cx="739139" cy="6375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396240</xdr:colOff>
      <xdr:row>0</xdr:row>
      <xdr:rowOff>137160</xdr:rowOff>
    </xdr:from>
    <xdr:to>
      <xdr:col>1</xdr:col>
      <xdr:colOff>1137284</xdr:colOff>
      <xdr:row>3</xdr:row>
      <xdr:rowOff>174621</xdr:rowOff>
    </xdr:to>
    <xdr:pic>
      <xdr:nvPicPr>
        <xdr:cNvPr id="3" name="Image 4">
          <a:extLst>
            <a:ext uri="{FF2B5EF4-FFF2-40B4-BE49-F238E27FC236}">
              <a16:creationId xmlns:a16="http://schemas.microsoft.com/office/drawing/2014/main" id="{C44B493B-36FD-48C8-BDD1-D404D97265E4}"/>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601980" y="137160"/>
          <a:ext cx="741044" cy="6318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1028700</xdr:colOff>
      <xdr:row>0</xdr:row>
      <xdr:rowOff>144780</xdr:rowOff>
    </xdr:from>
    <xdr:to>
      <xdr:col>1</xdr:col>
      <xdr:colOff>276224</xdr:colOff>
      <xdr:row>3</xdr:row>
      <xdr:rowOff>180336</xdr:rowOff>
    </xdr:to>
    <xdr:pic>
      <xdr:nvPicPr>
        <xdr:cNvPr id="21" name="Image 4">
          <a:extLst>
            <a:ext uri="{FF2B5EF4-FFF2-40B4-BE49-F238E27FC236}">
              <a16:creationId xmlns:a16="http://schemas.microsoft.com/office/drawing/2014/main" id="{393CE628-2AD2-4582-BD3B-EF32B5BADFFE}"/>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028700" y="144780"/>
          <a:ext cx="739139" cy="6375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1082040</xdr:colOff>
      <xdr:row>0</xdr:row>
      <xdr:rowOff>167640</xdr:rowOff>
    </xdr:from>
    <xdr:to>
      <xdr:col>0</xdr:col>
      <xdr:colOff>1809749</xdr:colOff>
      <xdr:row>4</xdr:row>
      <xdr:rowOff>16506</xdr:rowOff>
    </xdr:to>
    <xdr:pic>
      <xdr:nvPicPr>
        <xdr:cNvPr id="8" name="Image 4">
          <a:extLst>
            <a:ext uri="{FF2B5EF4-FFF2-40B4-BE49-F238E27FC236}">
              <a16:creationId xmlns:a16="http://schemas.microsoft.com/office/drawing/2014/main" id="{10FCF5E9-EF9A-419C-90CB-22EAC0743E2B}"/>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082040" y="167640"/>
          <a:ext cx="737234" cy="6337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1089660</xdr:colOff>
      <xdr:row>0</xdr:row>
      <xdr:rowOff>129540</xdr:rowOff>
    </xdr:from>
    <xdr:to>
      <xdr:col>8</xdr:col>
      <xdr:colOff>1830704</xdr:colOff>
      <xdr:row>2</xdr:row>
      <xdr:rowOff>372741</xdr:rowOff>
    </xdr:to>
    <xdr:pic>
      <xdr:nvPicPr>
        <xdr:cNvPr id="5" name="Image 4">
          <a:extLst>
            <a:ext uri="{FF2B5EF4-FFF2-40B4-BE49-F238E27FC236}">
              <a16:creationId xmlns:a16="http://schemas.microsoft.com/office/drawing/2014/main" id="{6F534B52-A424-4FAE-BB86-13B518E9D457}"/>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9784080" y="129540"/>
          <a:ext cx="741044" cy="6394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1213532</xdr:colOff>
      <xdr:row>0</xdr:row>
      <xdr:rowOff>114108</xdr:rowOff>
    </xdr:from>
    <xdr:to>
      <xdr:col>0</xdr:col>
      <xdr:colOff>1962196</xdr:colOff>
      <xdr:row>3</xdr:row>
      <xdr:rowOff>153473</xdr:rowOff>
    </xdr:to>
    <xdr:pic>
      <xdr:nvPicPr>
        <xdr:cNvPr id="31" name="Image 4">
          <a:extLst>
            <a:ext uri="{FF2B5EF4-FFF2-40B4-BE49-F238E27FC236}">
              <a16:creationId xmlns:a16="http://schemas.microsoft.com/office/drawing/2014/main" id="{42A82586-9E9E-4D66-B1A0-6C821E0A3135}"/>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213532" y="114108"/>
          <a:ext cx="737234" cy="6255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685713</xdr:colOff>
      <xdr:row>4</xdr:row>
      <xdr:rowOff>11675</xdr:rowOff>
    </xdr:to>
    <xdr:pic>
      <xdr:nvPicPr>
        <xdr:cNvPr id="2" name="Image 4">
          <a:extLst>
            <a:ext uri="{FF2B5EF4-FFF2-40B4-BE49-F238E27FC236}">
              <a16:creationId xmlns:a16="http://schemas.microsoft.com/office/drawing/2014/main" id="{9004A8DF-25BA-4967-A269-FAA48BC8BD56}"/>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1656" y="149409"/>
          <a:ext cx="772227" cy="65284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685713</xdr:colOff>
      <xdr:row>4</xdr:row>
      <xdr:rowOff>11675</xdr:rowOff>
    </xdr:to>
    <xdr:pic>
      <xdr:nvPicPr>
        <xdr:cNvPr id="3" name="Image 4">
          <a:extLst>
            <a:ext uri="{FF2B5EF4-FFF2-40B4-BE49-F238E27FC236}">
              <a16:creationId xmlns:a16="http://schemas.microsoft.com/office/drawing/2014/main" id="{512531E1-EDA0-4FCE-9DA1-666D1151F2EE}"/>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2227" cy="654746"/>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Explications" id="{AFAEEFEF-050C-44DF-9E3B-5D2E02783AB2}"/>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Don_Socio" id="{23E5CEA8-B70D-413A-8C04-890B47360B06}"/>
</namedSheetViews>
</file>

<file path=xl/namedSheetViews/namedSheetView3.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ctifs" id="{5499BEF3-6991-41B2-859E-D28DAA4C7053}"/>
</namedSheetViews>
</file>

<file path=xl/namedSheetViews/namedSheetView4.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Prévision_Annuelle" id="{1DA9C827-E9CE-4453-B7B4-E45E805FBCBE}"/>
</namedSheetViews>
</file>

<file path=xl/namedSheetViews/namedSheetView5.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Prévision_Ann" id="{DBDBCDAD-D2F5-4772-A48B-00C6173EDD25}"/>
</namedSheetViews>
</file>

<file path=xl/theme/theme1.xml><?xml version="1.0" encoding="utf-8"?>
<a:theme xmlns:a="http://schemas.openxmlformats.org/drawingml/2006/main" name="Facette">
  <a:themeElements>
    <a:clrScheme name="Personnalisé 1">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C00000"/>
      </a:hlink>
      <a:folHlink>
        <a:srgbClr val="C00000"/>
      </a:folHlink>
    </a:clrScheme>
    <a:fontScheme name="Facette">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te">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microsoft.com/office/2019/04/relationships/namedSheetView" Target="../namedSheetViews/namedSheetView1.xml"/><Relationship Id="rId2" Type="http://schemas.openxmlformats.org/officeDocument/2006/relationships/hyperlink" Target="https://creativecommons.org/licenses/by-nc-sa/2.5/ca/deed.fr" TargetMode="External"/><Relationship Id="rId1" Type="http://schemas.openxmlformats.org/officeDocument/2006/relationships/hyperlink" Target="https://aceflanaudiere.c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microsoft.com/office/2019/04/relationships/namedSheetView" Target="../namedSheetViews/namedSheetView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9/04/relationships/namedSheetView" Target="../namedSheetViews/namedSheetView3.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9/04/relationships/namedSheetView" Target="../namedSheetViews/namedSheetView4.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9/04/relationships/namedSheetView" Target="../namedSheetViews/namedSheetView5.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B571F-0E96-48CF-AEDF-EC8525D136E6}">
  <sheetPr codeName="Feuil3">
    <tabColor rgb="FFF0D574"/>
    <pageSetUpPr fitToPage="1"/>
  </sheetPr>
  <dimension ref="A1:S107"/>
  <sheetViews>
    <sheetView showGridLines="0" showZeros="0" tabSelected="1" zoomScaleNormal="100" workbookViewId="0">
      <selection sqref="A1:G1"/>
    </sheetView>
  </sheetViews>
  <sheetFormatPr baseColWidth="10" defaultColWidth="11.44140625" defaultRowHeight="13.8"/>
  <cols>
    <col min="1" max="6" width="2.77734375" style="16" customWidth="1"/>
    <col min="7" max="7" width="28.77734375" style="16" customWidth="1"/>
    <col min="8" max="8" width="66.21875" style="16" customWidth="1"/>
    <col min="9" max="9" width="5.77734375" style="16" customWidth="1"/>
    <col min="10" max="12" width="10.77734375" style="16" customWidth="1"/>
    <col min="13" max="13" width="18" style="16" customWidth="1"/>
    <col min="14" max="14" width="2.77734375" style="16" customWidth="1"/>
    <col min="15" max="15" width="27.77734375" style="17" customWidth="1"/>
    <col min="16" max="17" width="10.6640625" style="16" customWidth="1"/>
    <col min="18" max="16384" width="11.44140625" style="16"/>
  </cols>
  <sheetData>
    <row r="1" spans="1:19" ht="43.2" customHeight="1">
      <c r="A1" s="605" t="s">
        <v>461</v>
      </c>
      <c r="B1" s="605"/>
      <c r="C1" s="605"/>
      <c r="D1" s="605"/>
      <c r="E1" s="605"/>
      <c r="F1" s="605"/>
      <c r="G1" s="605"/>
      <c r="H1" s="100"/>
      <c r="I1" s="100"/>
      <c r="J1" s="100"/>
      <c r="K1" s="100"/>
      <c r="L1" s="100"/>
      <c r="M1" s="101"/>
      <c r="N1" s="101"/>
      <c r="O1" s="16"/>
    </row>
    <row r="2" spans="1:19" ht="19.2" customHeight="1">
      <c r="A2" s="642" t="s">
        <v>619</v>
      </c>
      <c r="B2" s="643"/>
      <c r="C2" s="643"/>
      <c r="D2" s="643"/>
      <c r="E2" s="643"/>
      <c r="F2" s="643"/>
      <c r="G2" s="643"/>
      <c r="H2" s="643"/>
      <c r="I2" s="643"/>
      <c r="J2" s="643"/>
      <c r="K2" s="643"/>
      <c r="L2" s="643"/>
      <c r="M2" s="644"/>
      <c r="N2" s="512"/>
      <c r="O2" s="102"/>
    </row>
    <row r="3" spans="1:19" ht="19.2" customHeight="1">
      <c r="A3" s="562"/>
      <c r="B3" s="512"/>
      <c r="C3" s="512"/>
      <c r="D3" s="512"/>
      <c r="E3" s="512"/>
      <c r="F3" s="512"/>
      <c r="G3" s="512"/>
      <c r="H3" s="512"/>
      <c r="I3" s="512"/>
      <c r="J3" s="512"/>
      <c r="K3" s="512"/>
      <c r="L3" s="512"/>
      <c r="M3" s="563"/>
      <c r="N3" s="512"/>
      <c r="O3" s="102"/>
    </row>
    <row r="4" spans="1:19" ht="15.6" customHeight="1">
      <c r="A4" s="52" t="s">
        <v>486</v>
      </c>
      <c r="B4" s="513"/>
      <c r="C4" s="513"/>
      <c r="D4" s="513"/>
      <c r="E4" s="52"/>
      <c r="F4" s="52"/>
      <c r="G4" s="52"/>
      <c r="H4" s="52"/>
      <c r="I4" s="513"/>
      <c r="J4" s="513"/>
      <c r="K4" s="513"/>
      <c r="L4" s="513"/>
      <c r="M4" s="49"/>
      <c r="O4" s="16"/>
    </row>
    <row r="5" spans="1:19" ht="15.6" customHeight="1">
      <c r="A5" s="514"/>
      <c r="B5" s="515"/>
      <c r="C5" s="515"/>
      <c r="D5" s="515"/>
      <c r="E5" s="515"/>
      <c r="F5" s="515"/>
      <c r="G5" s="515"/>
      <c r="H5" s="515"/>
      <c r="I5" s="513"/>
      <c r="J5" s="645" t="s">
        <v>584</v>
      </c>
      <c r="K5" s="646"/>
      <c r="L5" s="647"/>
      <c r="M5" s="49"/>
      <c r="O5" s="16"/>
    </row>
    <row r="6" spans="1:19" ht="15.6" customHeight="1">
      <c r="A6" s="52" t="s">
        <v>487</v>
      </c>
      <c r="B6" s="513"/>
      <c r="C6" s="513"/>
      <c r="D6" s="513"/>
      <c r="E6" s="513"/>
      <c r="F6" s="513"/>
      <c r="G6" s="513"/>
      <c r="H6" s="513"/>
      <c r="I6" s="513"/>
      <c r="J6" s="648" t="s">
        <v>59</v>
      </c>
      <c r="K6" s="650" t="s">
        <v>60</v>
      </c>
      <c r="L6" s="650" t="s">
        <v>61</v>
      </c>
      <c r="M6" s="49"/>
      <c r="O6" s="16"/>
    </row>
    <row r="7" spans="1:19" ht="15.6" customHeight="1" thickBot="1">
      <c r="A7" s="52"/>
      <c r="B7" s="513"/>
      <c r="C7" s="513"/>
      <c r="D7" s="513"/>
      <c r="E7" s="513"/>
      <c r="F7" s="513"/>
      <c r="G7" s="513"/>
      <c r="H7" s="513"/>
      <c r="I7" s="513"/>
      <c r="J7" s="649"/>
      <c r="K7" s="650"/>
      <c r="L7" s="651"/>
      <c r="M7" s="49"/>
      <c r="O7" s="16"/>
    </row>
    <row r="8" spans="1:19" ht="15.6" customHeight="1">
      <c r="A8" s="52" t="s">
        <v>593</v>
      </c>
      <c r="B8" s="513"/>
      <c r="C8" s="513"/>
      <c r="D8" s="513"/>
      <c r="E8" s="513"/>
      <c r="F8" s="513"/>
      <c r="G8" s="513"/>
      <c r="H8" s="513"/>
      <c r="I8" s="513"/>
      <c r="J8" s="516" t="s">
        <v>62</v>
      </c>
      <c r="K8" s="517"/>
      <c r="L8" s="518">
        <f>K8*52/12</f>
        <v>0</v>
      </c>
      <c r="M8" s="49"/>
      <c r="O8" s="16"/>
    </row>
    <row r="9" spans="1:19" ht="15.6" customHeight="1" thickBot="1">
      <c r="A9" s="52"/>
      <c r="B9" s="513"/>
      <c r="C9" s="513"/>
      <c r="D9" s="513"/>
      <c r="E9" s="513"/>
      <c r="F9" s="513"/>
      <c r="G9" s="513"/>
      <c r="H9" s="513"/>
      <c r="I9" s="513"/>
      <c r="J9" s="519" t="s">
        <v>63</v>
      </c>
      <c r="K9" s="520"/>
      <c r="L9" s="521">
        <f>K9*26/12</f>
        <v>0</v>
      </c>
      <c r="M9" s="49"/>
      <c r="O9" s="16"/>
    </row>
    <row r="10" spans="1:19" ht="15.6" customHeight="1">
      <c r="A10" s="52" t="s">
        <v>617</v>
      </c>
      <c r="B10" s="513"/>
      <c r="C10" s="513"/>
      <c r="D10" s="513"/>
      <c r="E10" s="52"/>
      <c r="F10" s="52"/>
      <c r="G10" s="52"/>
      <c r="H10" s="52"/>
      <c r="I10" s="513"/>
      <c r="J10" s="640"/>
      <c r="K10" s="641"/>
      <c r="L10" s="641"/>
      <c r="M10" s="49"/>
      <c r="O10" s="16"/>
    </row>
    <row r="11" spans="1:19" ht="15.6" customHeight="1">
      <c r="A11" s="52"/>
      <c r="B11" s="513"/>
      <c r="C11" s="513"/>
      <c r="D11" s="513"/>
      <c r="E11" s="513"/>
      <c r="F11" s="513"/>
      <c r="G11" s="513"/>
      <c r="H11" s="513"/>
      <c r="I11" s="513"/>
      <c r="J11" s="640"/>
      <c r="K11" s="641"/>
      <c r="L11" s="641"/>
      <c r="M11" s="49"/>
      <c r="O11" s="16"/>
    </row>
    <row r="12" spans="1:19" ht="15.6" customHeight="1">
      <c r="A12" s="52" t="s">
        <v>488</v>
      </c>
      <c r="B12" s="513"/>
      <c r="C12" s="513"/>
      <c r="D12" s="513"/>
      <c r="E12" s="52"/>
      <c r="F12" s="52"/>
      <c r="G12" s="52"/>
      <c r="H12" s="52"/>
      <c r="I12" s="513"/>
      <c r="J12" s="640"/>
      <c r="K12" s="641"/>
      <c r="L12" s="641"/>
      <c r="M12" s="49"/>
      <c r="O12" s="16"/>
      <c r="Q12" s="522"/>
      <c r="R12" s="523"/>
      <c r="S12" s="523"/>
    </row>
    <row r="13" spans="1:19" ht="15.6" customHeight="1">
      <c r="A13" s="52"/>
      <c r="B13" s="513"/>
      <c r="C13" s="513"/>
      <c r="D13" s="513"/>
      <c r="E13" s="513"/>
      <c r="F13" s="513"/>
      <c r="G13" s="513"/>
      <c r="H13" s="513"/>
      <c r="I13" s="513"/>
      <c r="J13" s="522"/>
      <c r="K13" s="523"/>
      <c r="L13" s="523"/>
      <c r="M13" s="49"/>
      <c r="O13" s="16"/>
      <c r="Q13" s="522"/>
      <c r="R13" s="523"/>
      <c r="S13" s="523"/>
    </row>
    <row r="14" spans="1:19" ht="15.6" customHeight="1">
      <c r="A14" s="66" t="s">
        <v>489</v>
      </c>
      <c r="B14" s="524"/>
      <c r="C14" s="524"/>
      <c r="D14" s="524"/>
      <c r="E14" s="66"/>
      <c r="F14" s="66"/>
      <c r="G14" s="66"/>
      <c r="H14" s="65"/>
      <c r="I14" s="525"/>
      <c r="J14" s="525"/>
      <c r="K14" s="525"/>
      <c r="L14" s="525"/>
      <c r="M14" s="49"/>
      <c r="O14" s="16"/>
      <c r="Q14" s="482"/>
      <c r="R14" s="526"/>
      <c r="S14" s="527"/>
    </row>
    <row r="15" spans="1:19" ht="15.6" customHeight="1">
      <c r="A15" s="66" t="s">
        <v>490</v>
      </c>
      <c r="B15" s="524"/>
      <c r="C15" s="524"/>
      <c r="D15" s="524"/>
      <c r="E15" s="66"/>
      <c r="F15" s="66"/>
      <c r="G15" s="66"/>
      <c r="H15" s="66"/>
      <c r="I15" s="524"/>
      <c r="J15" s="524"/>
      <c r="K15" s="524"/>
      <c r="L15" s="524"/>
      <c r="M15" s="49"/>
      <c r="O15" s="16"/>
    </row>
    <row r="16" spans="1:19" ht="15.6" customHeight="1">
      <c r="A16" s="618"/>
      <c r="B16" s="619"/>
      <c r="C16" s="619"/>
      <c r="D16" s="619"/>
      <c r="E16" s="619"/>
      <c r="F16" s="619"/>
      <c r="G16" s="619"/>
      <c r="H16" s="619"/>
      <c r="I16" s="619"/>
      <c r="J16" s="619"/>
      <c r="K16" s="619"/>
      <c r="L16" s="619"/>
      <c r="M16" s="620"/>
      <c r="N16" s="345"/>
      <c r="O16" s="16"/>
    </row>
    <row r="17" spans="1:15" ht="19.2" customHeight="1">
      <c r="A17" s="621" t="s">
        <v>491</v>
      </c>
      <c r="B17" s="622"/>
      <c r="C17" s="622"/>
      <c r="D17" s="622"/>
      <c r="E17" s="622"/>
      <c r="F17" s="622"/>
      <c r="G17" s="622"/>
      <c r="H17" s="622"/>
      <c r="I17" s="622"/>
      <c r="J17" s="622"/>
      <c r="K17" s="622"/>
      <c r="L17" s="622"/>
      <c r="M17" s="623"/>
      <c r="N17" s="512"/>
      <c r="O17" s="102"/>
    </row>
    <row r="18" spans="1:15" ht="15.6" customHeight="1">
      <c r="A18" s="53"/>
      <c r="I18" s="345"/>
      <c r="J18" s="345"/>
      <c r="K18" s="345"/>
      <c r="L18" s="345"/>
      <c r="M18" s="49"/>
      <c r="O18" s="16"/>
    </row>
    <row r="19" spans="1:15" ht="15.6" customHeight="1" thickBot="1">
      <c r="A19" s="53"/>
      <c r="I19" s="345"/>
      <c r="J19" s="345"/>
      <c r="K19" s="345"/>
      <c r="L19" s="345"/>
      <c r="M19" s="49"/>
      <c r="O19" s="16"/>
    </row>
    <row r="20" spans="1:15" ht="15.6" customHeight="1">
      <c r="A20" s="53"/>
      <c r="E20" s="607" t="s">
        <v>594</v>
      </c>
      <c r="F20" s="608"/>
      <c r="G20" s="609"/>
      <c r="M20" s="49"/>
      <c r="O20" s="16"/>
    </row>
    <row r="21" spans="1:15" ht="15.6" customHeight="1">
      <c r="A21" s="53"/>
      <c r="B21" s="616">
        <v>1</v>
      </c>
      <c r="C21" s="616"/>
      <c r="D21" s="528"/>
      <c r="E21" s="610"/>
      <c r="F21" s="611"/>
      <c r="G21" s="612"/>
      <c r="H21" s="529" t="s">
        <v>595</v>
      </c>
      <c r="M21" s="49"/>
      <c r="O21" s="16"/>
    </row>
    <row r="22" spans="1:15" ht="15.6" customHeight="1" thickBot="1">
      <c r="A22" s="53"/>
      <c r="E22" s="613"/>
      <c r="F22" s="614"/>
      <c r="G22" s="615"/>
      <c r="H22" s="530"/>
      <c r="M22" s="49"/>
      <c r="O22" s="16"/>
    </row>
    <row r="23" spans="1:15" ht="15.6" customHeight="1">
      <c r="A23" s="53"/>
      <c r="F23" s="531"/>
      <c r="G23" s="531"/>
      <c r="H23" s="529" t="s">
        <v>596</v>
      </c>
      <c r="M23" s="49"/>
      <c r="O23" s="16"/>
    </row>
    <row r="24" spans="1:15" ht="15.6" customHeight="1">
      <c r="A24" s="53"/>
      <c r="D24" s="531"/>
      <c r="E24" s="624" t="s">
        <v>597</v>
      </c>
      <c r="F24" s="624"/>
      <c r="G24" s="624"/>
      <c r="H24" s="530"/>
      <c r="I24" s="533"/>
      <c r="J24" s="533"/>
      <c r="K24" s="533"/>
      <c r="L24" s="533"/>
      <c r="M24" s="49"/>
      <c r="O24" s="16"/>
    </row>
    <row r="25" spans="1:15" ht="15.6">
      <c r="A25" s="534"/>
      <c r="B25" s="531"/>
      <c r="C25" s="531"/>
      <c r="D25" s="531"/>
      <c r="E25" s="624"/>
      <c r="F25" s="624"/>
      <c r="G25" s="624"/>
      <c r="H25" s="529" t="s">
        <v>598</v>
      </c>
      <c r="M25" s="49"/>
      <c r="O25" s="16"/>
    </row>
    <row r="26" spans="1:15" ht="15.6">
      <c r="A26" s="534"/>
      <c r="B26" s="531"/>
      <c r="C26" s="531"/>
      <c r="D26" s="531"/>
      <c r="E26" s="624"/>
      <c r="F26" s="624"/>
      <c r="G26" s="624"/>
      <c r="H26" s="513"/>
      <c r="M26" s="49"/>
      <c r="O26" s="16"/>
    </row>
    <row r="27" spans="1:15" ht="15.6">
      <c r="A27" s="534"/>
      <c r="B27" s="531"/>
      <c r="C27" s="531"/>
      <c r="D27" s="531"/>
      <c r="E27" s="532"/>
      <c r="F27" s="532"/>
      <c r="G27" s="532"/>
      <c r="H27" s="513"/>
      <c r="M27" s="49"/>
      <c r="O27" s="16"/>
    </row>
    <row r="28" spans="1:15" ht="15.6" customHeight="1">
      <c r="A28" s="535"/>
      <c r="B28" s="536"/>
      <c r="C28" s="536"/>
      <c r="D28" s="536"/>
      <c r="E28" s="536"/>
      <c r="F28" s="536"/>
      <c r="G28" s="536"/>
      <c r="H28" s="537"/>
      <c r="I28" s="538"/>
      <c r="J28" s="538"/>
      <c r="K28" s="538"/>
      <c r="L28" s="538"/>
      <c r="M28" s="50"/>
      <c r="O28" s="16"/>
    </row>
    <row r="29" spans="1:15" ht="15.6" customHeight="1">
      <c r="A29" s="534"/>
      <c r="B29" s="531"/>
      <c r="C29" s="531"/>
      <c r="D29" s="531"/>
      <c r="E29" s="531"/>
      <c r="F29" s="531"/>
      <c r="G29" s="531"/>
      <c r="H29" s="539"/>
      <c r="M29" s="49"/>
      <c r="O29" s="16"/>
    </row>
    <row r="30" spans="1:15" ht="15.6" customHeight="1" thickBot="1">
      <c r="A30" s="53"/>
      <c r="H30" s="513"/>
      <c r="M30" s="49"/>
      <c r="O30" s="16"/>
    </row>
    <row r="31" spans="1:15" ht="15.6" customHeight="1">
      <c r="A31" s="53"/>
      <c r="E31" s="607" t="s">
        <v>74</v>
      </c>
      <c r="F31" s="608"/>
      <c r="G31" s="609"/>
      <c r="H31" s="529" t="s">
        <v>599</v>
      </c>
      <c r="M31" s="49"/>
      <c r="O31" s="16"/>
    </row>
    <row r="32" spans="1:15" ht="15.6" customHeight="1">
      <c r="A32" s="53"/>
      <c r="B32" s="616">
        <v>2</v>
      </c>
      <c r="C32" s="616"/>
      <c r="D32" s="528"/>
      <c r="E32" s="610"/>
      <c r="F32" s="611"/>
      <c r="G32" s="612"/>
      <c r="H32" s="530"/>
      <c r="M32" s="49"/>
      <c r="O32" s="16"/>
    </row>
    <row r="33" spans="1:15" ht="15.6" customHeight="1" thickBot="1">
      <c r="A33" s="53"/>
      <c r="E33" s="613"/>
      <c r="F33" s="614"/>
      <c r="G33" s="615"/>
      <c r="H33" s="529" t="s">
        <v>600</v>
      </c>
      <c r="M33" s="49"/>
      <c r="O33" s="16"/>
    </row>
    <row r="34" spans="1:15" ht="15.6" customHeight="1">
      <c r="A34" s="53"/>
      <c r="H34" s="530"/>
      <c r="M34" s="49"/>
      <c r="O34" s="16"/>
    </row>
    <row r="35" spans="1:15" ht="15" customHeight="1">
      <c r="A35" s="53"/>
      <c r="E35" s="624" t="s">
        <v>601</v>
      </c>
      <c r="F35" s="624"/>
      <c r="G35" s="624"/>
      <c r="H35" s="529" t="s">
        <v>602</v>
      </c>
      <c r="M35" s="49"/>
      <c r="O35" s="16"/>
    </row>
    <row r="36" spans="1:15" ht="15.6" customHeight="1">
      <c r="A36" s="53"/>
      <c r="D36" s="531"/>
      <c r="E36" s="624"/>
      <c r="F36" s="624"/>
      <c r="G36" s="624"/>
      <c r="H36" s="530"/>
      <c r="M36" s="49"/>
      <c r="O36" s="16"/>
    </row>
    <row r="37" spans="1:15" ht="15.6" customHeight="1">
      <c r="A37" s="53"/>
      <c r="E37" s="625"/>
      <c r="F37" s="625"/>
      <c r="G37" s="625"/>
      <c r="H37" s="529" t="s">
        <v>603</v>
      </c>
      <c r="M37" s="49"/>
      <c r="O37" s="16"/>
    </row>
    <row r="38" spans="1:15" ht="15.6" customHeight="1">
      <c r="A38" s="53"/>
      <c r="E38" s="540"/>
      <c r="F38" s="540"/>
      <c r="G38" s="540"/>
      <c r="H38" s="529"/>
      <c r="M38" s="49"/>
      <c r="O38" s="16"/>
    </row>
    <row r="39" spans="1:15" ht="15.6" customHeight="1">
      <c r="A39" s="53"/>
      <c r="H39" s="515"/>
      <c r="M39" s="49"/>
      <c r="O39" s="16"/>
    </row>
    <row r="40" spans="1:15" ht="15.6" customHeight="1">
      <c r="A40" s="56"/>
      <c r="B40" s="541"/>
      <c r="C40" s="541"/>
      <c r="D40" s="541"/>
      <c r="E40" s="541"/>
      <c r="F40" s="541"/>
      <c r="G40" s="541"/>
      <c r="H40" s="542"/>
      <c r="I40" s="541"/>
      <c r="J40" s="541"/>
      <c r="K40" s="541"/>
      <c r="L40" s="541"/>
      <c r="M40" s="57"/>
      <c r="O40" s="16"/>
    </row>
    <row r="41" spans="1:15" ht="15.6" customHeight="1" thickBot="1">
      <c r="A41" s="58"/>
      <c r="B41" s="209"/>
      <c r="C41" s="209"/>
      <c r="D41" s="209"/>
      <c r="E41" s="209"/>
      <c r="F41" s="209"/>
      <c r="G41" s="209"/>
      <c r="H41" s="543"/>
      <c r="I41" s="209"/>
      <c r="J41" s="209"/>
      <c r="K41" s="209"/>
      <c r="L41" s="209"/>
      <c r="M41" s="18"/>
      <c r="O41" s="16"/>
    </row>
    <row r="42" spans="1:15" ht="15.6" customHeight="1">
      <c r="A42" s="58"/>
      <c r="B42" s="209"/>
      <c r="C42" s="209"/>
      <c r="D42" s="209"/>
      <c r="E42" s="626" t="s">
        <v>629</v>
      </c>
      <c r="F42" s="627"/>
      <c r="G42" s="628"/>
      <c r="H42" s="543"/>
      <c r="I42" s="209"/>
      <c r="J42" s="209"/>
      <c r="K42" s="209"/>
      <c r="L42" s="209"/>
      <c r="M42" s="18"/>
      <c r="O42" s="16"/>
    </row>
    <row r="43" spans="1:15" ht="15.6" customHeight="1">
      <c r="A43" s="58"/>
      <c r="B43" s="616">
        <v>3</v>
      </c>
      <c r="C43" s="616"/>
      <c r="D43" s="209"/>
      <c r="E43" s="629"/>
      <c r="F43" s="630"/>
      <c r="G43" s="631"/>
      <c r="H43" s="544"/>
      <c r="I43" s="209"/>
      <c r="J43" s="209"/>
      <c r="K43" s="209"/>
      <c r="L43" s="209"/>
      <c r="M43" s="18"/>
      <c r="O43" s="16"/>
    </row>
    <row r="44" spans="1:15" ht="15.6" customHeight="1" thickBot="1">
      <c r="A44" s="58"/>
      <c r="B44" s="209"/>
      <c r="C44" s="209"/>
      <c r="D44" s="545"/>
      <c r="E44" s="632"/>
      <c r="F44" s="633"/>
      <c r="G44" s="634"/>
      <c r="H44" s="543"/>
      <c r="I44" s="209"/>
      <c r="J44" s="209"/>
      <c r="K44" s="209"/>
      <c r="L44" s="209"/>
      <c r="M44" s="18"/>
      <c r="O44" s="16"/>
    </row>
    <row r="45" spans="1:15" ht="15.6" customHeight="1">
      <c r="A45" s="58"/>
      <c r="B45" s="209"/>
      <c r="C45" s="209"/>
      <c r="D45" s="209"/>
      <c r="E45" s="209"/>
      <c r="F45" s="209"/>
      <c r="G45" s="209"/>
      <c r="H45" s="546" t="s">
        <v>604</v>
      </c>
      <c r="I45" s="209"/>
      <c r="J45" s="209"/>
      <c r="K45" s="209"/>
      <c r="L45" s="209"/>
      <c r="M45" s="18"/>
      <c r="O45" s="16"/>
    </row>
    <row r="46" spans="1:15" ht="15.6" customHeight="1">
      <c r="A46" s="58"/>
      <c r="B46" s="209"/>
      <c r="C46" s="209"/>
      <c r="D46" s="209"/>
      <c r="E46" s="639" t="s">
        <v>605</v>
      </c>
      <c r="F46" s="639"/>
      <c r="G46" s="639"/>
      <c r="H46" s="543"/>
      <c r="I46" s="209"/>
      <c r="J46" s="209"/>
      <c r="K46" s="209"/>
      <c r="L46" s="209"/>
      <c r="M46" s="18"/>
      <c r="O46" s="16"/>
    </row>
    <row r="47" spans="1:15" ht="15.6" customHeight="1">
      <c r="A47" s="58"/>
      <c r="B47" s="209"/>
      <c r="C47" s="209"/>
      <c r="D47" s="548"/>
      <c r="E47" s="639"/>
      <c r="F47" s="639"/>
      <c r="G47" s="639"/>
      <c r="H47" s="543"/>
      <c r="I47" s="209"/>
      <c r="J47" s="209"/>
      <c r="K47" s="209"/>
      <c r="L47" s="209"/>
      <c r="M47" s="18"/>
      <c r="O47" s="16"/>
    </row>
    <row r="48" spans="1:15" ht="15.6" customHeight="1">
      <c r="A48" s="58"/>
      <c r="B48" s="209"/>
      <c r="C48" s="209"/>
      <c r="D48" s="548"/>
      <c r="E48" s="547"/>
      <c r="F48" s="547"/>
      <c r="G48" s="547"/>
      <c r="H48" s="543"/>
      <c r="I48" s="209"/>
      <c r="J48" s="209"/>
      <c r="K48" s="209"/>
      <c r="L48" s="209"/>
      <c r="M48" s="18"/>
      <c r="O48" s="16"/>
    </row>
    <row r="49" spans="1:15" ht="15.6" customHeight="1">
      <c r="A49" s="19"/>
      <c r="B49" s="211"/>
      <c r="C49" s="211"/>
      <c r="D49" s="211"/>
      <c r="E49" s="211"/>
      <c r="F49" s="211"/>
      <c r="G49" s="211"/>
      <c r="H49" s="549"/>
      <c r="I49" s="211"/>
      <c r="J49" s="211"/>
      <c r="K49" s="211"/>
      <c r="L49" s="211"/>
      <c r="M49" s="59"/>
      <c r="O49" s="16"/>
    </row>
    <row r="50" spans="1:15" ht="15.6" customHeight="1">
      <c r="A50" s="53"/>
      <c r="H50" s="550"/>
      <c r="I50" s="551"/>
      <c r="J50" s="551"/>
      <c r="K50" s="551"/>
      <c r="L50" s="551"/>
      <c r="M50" s="51"/>
      <c r="O50" s="16"/>
    </row>
    <row r="51" spans="1:15" ht="15.6" customHeight="1" thickBot="1">
      <c r="A51" s="53"/>
      <c r="H51" s="515"/>
      <c r="M51" s="49"/>
      <c r="O51" s="16"/>
    </row>
    <row r="52" spans="1:15" ht="15.6" customHeight="1">
      <c r="A52" s="53"/>
      <c r="E52" s="607" t="s">
        <v>156</v>
      </c>
      <c r="F52" s="608"/>
      <c r="G52" s="609"/>
      <c r="H52" s="515"/>
      <c r="M52" s="49"/>
      <c r="O52" s="16"/>
    </row>
    <row r="53" spans="1:15" ht="15.6" customHeight="1">
      <c r="A53" s="53"/>
      <c r="B53" s="616">
        <v>4</v>
      </c>
      <c r="C53" s="616"/>
      <c r="E53" s="610"/>
      <c r="F53" s="611"/>
      <c r="G53" s="612"/>
      <c r="H53" s="515"/>
      <c r="M53" s="49"/>
      <c r="O53" s="16"/>
    </row>
    <row r="54" spans="1:15" ht="15.6" customHeight="1" thickBot="1">
      <c r="A54" s="53"/>
      <c r="E54" s="613"/>
      <c r="F54" s="614"/>
      <c r="G54" s="615"/>
      <c r="H54" s="515"/>
      <c r="M54" s="49"/>
      <c r="O54" s="16"/>
    </row>
    <row r="55" spans="1:15" ht="15.6" customHeight="1">
      <c r="A55" s="53"/>
      <c r="H55" s="529" t="s">
        <v>606</v>
      </c>
      <c r="M55" s="49"/>
      <c r="O55" s="16"/>
    </row>
    <row r="56" spans="1:15" ht="15.6" customHeight="1">
      <c r="A56" s="53"/>
      <c r="E56" s="606" t="s">
        <v>607</v>
      </c>
      <c r="F56" s="606"/>
      <c r="G56" s="606"/>
      <c r="H56" s="515"/>
      <c r="M56" s="49"/>
      <c r="O56" s="16"/>
    </row>
    <row r="57" spans="1:15" ht="15.6" customHeight="1">
      <c r="A57" s="53"/>
      <c r="D57" s="553"/>
      <c r="E57" s="606"/>
      <c r="F57" s="606"/>
      <c r="G57" s="606"/>
      <c r="H57" s="515"/>
      <c r="M57" s="49"/>
      <c r="O57" s="16"/>
    </row>
    <row r="58" spans="1:15" ht="15.6" customHeight="1">
      <c r="A58" s="53"/>
      <c r="D58" s="553"/>
      <c r="E58" s="606"/>
      <c r="F58" s="606"/>
      <c r="G58" s="606"/>
      <c r="H58" s="515"/>
      <c r="M58" s="49"/>
      <c r="O58" s="16"/>
    </row>
    <row r="59" spans="1:15" ht="15.6" customHeight="1">
      <c r="A59" s="53"/>
      <c r="D59" s="553"/>
      <c r="E59" s="552"/>
      <c r="F59" s="552"/>
      <c r="G59" s="552"/>
      <c r="H59" s="515"/>
      <c r="M59" s="49"/>
      <c r="O59" s="16"/>
    </row>
    <row r="60" spans="1:15" ht="15.6" customHeight="1">
      <c r="A60" s="53"/>
      <c r="H60" s="515"/>
      <c r="M60" s="49"/>
      <c r="O60" s="16"/>
    </row>
    <row r="61" spans="1:15" ht="15.6" customHeight="1">
      <c r="A61" s="55"/>
      <c r="B61" s="551"/>
      <c r="C61" s="551"/>
      <c r="D61" s="551"/>
      <c r="E61" s="551"/>
      <c r="F61" s="551"/>
      <c r="G61" s="551"/>
      <c r="H61" s="550"/>
      <c r="I61" s="551"/>
      <c r="J61" s="551"/>
      <c r="K61" s="551"/>
      <c r="L61" s="551"/>
      <c r="M61" s="51"/>
      <c r="O61" s="16"/>
    </row>
    <row r="62" spans="1:15" ht="15.6" customHeight="1" thickBot="1">
      <c r="A62" s="53"/>
      <c r="H62" s="515"/>
      <c r="M62" s="49"/>
      <c r="O62" s="16"/>
    </row>
    <row r="63" spans="1:15" ht="15.6" customHeight="1">
      <c r="A63" s="53"/>
      <c r="E63" s="607" t="s">
        <v>608</v>
      </c>
      <c r="F63" s="608"/>
      <c r="G63" s="609"/>
      <c r="H63" s="554" t="s">
        <v>609</v>
      </c>
      <c r="M63" s="49"/>
      <c r="O63" s="16"/>
    </row>
    <row r="64" spans="1:15" ht="15.6" customHeight="1">
      <c r="A64" s="53"/>
      <c r="B64" s="616">
        <v>5</v>
      </c>
      <c r="C64" s="616"/>
      <c r="D64" s="555"/>
      <c r="E64" s="610"/>
      <c r="F64" s="611"/>
      <c r="G64" s="612"/>
      <c r="H64" s="530"/>
      <c r="M64" s="49"/>
      <c r="O64" s="16"/>
    </row>
    <row r="65" spans="1:15" ht="15.6" customHeight="1" thickBot="1">
      <c r="A65" s="53"/>
      <c r="D65" s="555"/>
      <c r="E65" s="613"/>
      <c r="F65" s="614"/>
      <c r="G65" s="615"/>
      <c r="H65" s="529" t="s">
        <v>610</v>
      </c>
      <c r="M65" s="49"/>
    </row>
    <row r="66" spans="1:15" ht="15.6" customHeight="1">
      <c r="A66" s="53"/>
      <c r="E66" s="556"/>
      <c r="F66" s="556"/>
      <c r="G66" s="556"/>
      <c r="H66" s="530"/>
      <c r="M66" s="49"/>
    </row>
    <row r="67" spans="1:15" ht="15.6" customHeight="1">
      <c r="A67" s="53"/>
      <c r="E67" s="617" t="s">
        <v>611</v>
      </c>
      <c r="F67" s="617"/>
      <c r="G67" s="617"/>
      <c r="H67" s="529" t="s">
        <v>612</v>
      </c>
      <c r="M67" s="49"/>
      <c r="O67" s="16"/>
    </row>
    <row r="68" spans="1:15" ht="15.6" customHeight="1" thickBot="1">
      <c r="A68" s="53"/>
      <c r="D68" s="556"/>
      <c r="E68" s="617"/>
      <c r="F68" s="617"/>
      <c r="G68" s="617"/>
      <c r="H68" s="513"/>
      <c r="M68" s="49"/>
      <c r="O68" s="16"/>
    </row>
    <row r="69" spans="1:15" ht="15.6" customHeight="1">
      <c r="A69" s="53"/>
      <c r="D69" s="556"/>
      <c r="E69" s="557"/>
      <c r="F69" s="557"/>
      <c r="G69" s="557"/>
      <c r="H69" s="513"/>
      <c r="M69" s="49"/>
      <c r="O69" s="635" t="s">
        <v>592</v>
      </c>
    </row>
    <row r="70" spans="1:15" ht="15.6" customHeight="1" thickBot="1">
      <c r="A70" s="54"/>
      <c r="B70" s="538"/>
      <c r="C70" s="538"/>
      <c r="D70" s="558"/>
      <c r="E70" s="558"/>
      <c r="F70" s="558"/>
      <c r="G70" s="558"/>
      <c r="H70" s="559"/>
      <c r="I70" s="560"/>
      <c r="J70" s="560"/>
      <c r="K70" s="560"/>
      <c r="L70" s="560"/>
      <c r="M70" s="50"/>
      <c r="O70" s="636"/>
    </row>
    <row r="71" spans="1:15" ht="15.6" customHeight="1">
      <c r="O71" s="16"/>
    </row>
    <row r="72" spans="1:15" ht="15.6" customHeight="1">
      <c r="A72" s="637" t="s">
        <v>499</v>
      </c>
      <c r="B72" s="637"/>
      <c r="C72" s="637"/>
      <c r="D72" s="637"/>
      <c r="E72" s="637"/>
      <c r="F72" s="637"/>
      <c r="G72" s="637"/>
      <c r="H72" s="637"/>
      <c r="I72" s="637"/>
      <c r="J72" s="637"/>
      <c r="K72" s="637"/>
      <c r="L72" s="637"/>
      <c r="M72" s="637"/>
      <c r="N72" s="214"/>
      <c r="O72" s="16"/>
    </row>
    <row r="73" spans="1:15" ht="15.6" customHeight="1">
      <c r="A73" s="637" t="s">
        <v>613</v>
      </c>
      <c r="B73" s="637"/>
      <c r="C73" s="637"/>
      <c r="D73" s="637"/>
      <c r="E73" s="637"/>
      <c r="F73" s="637"/>
      <c r="G73" s="637"/>
      <c r="H73" s="637"/>
      <c r="I73" s="637"/>
      <c r="J73" s="637"/>
      <c r="K73" s="637"/>
      <c r="L73" s="637"/>
      <c r="M73" s="637"/>
      <c r="N73" s="214"/>
      <c r="O73" s="16"/>
    </row>
    <row r="74" spans="1:15" ht="15.6" customHeight="1">
      <c r="A74" s="638" t="s">
        <v>614</v>
      </c>
      <c r="B74" s="638"/>
      <c r="C74" s="638"/>
      <c r="D74" s="638"/>
      <c r="E74" s="638"/>
      <c r="F74" s="638"/>
      <c r="G74" s="638"/>
      <c r="H74" s="638"/>
      <c r="I74" s="638"/>
      <c r="J74" s="638"/>
      <c r="K74" s="638"/>
      <c r="L74" s="638"/>
      <c r="M74" s="638"/>
      <c r="N74" s="561"/>
      <c r="O74" s="16"/>
    </row>
    <row r="75" spans="1:15" ht="15.6" customHeight="1">
      <c r="O75" s="16"/>
    </row>
    <row r="76" spans="1:15" ht="15.6" customHeight="1">
      <c r="A76" s="637" t="s">
        <v>615</v>
      </c>
      <c r="B76" s="637"/>
      <c r="C76" s="637"/>
      <c r="D76" s="637"/>
      <c r="E76" s="637"/>
      <c r="F76" s="637"/>
      <c r="G76" s="637"/>
      <c r="H76" s="637"/>
      <c r="I76" s="637"/>
      <c r="J76" s="637"/>
      <c r="K76" s="637"/>
      <c r="L76" s="637"/>
      <c r="M76" s="637"/>
      <c r="N76" s="214"/>
      <c r="O76" s="16"/>
    </row>
    <row r="77" spans="1:15" ht="15.6" customHeight="1">
      <c r="A77" s="637" t="s">
        <v>616</v>
      </c>
      <c r="B77" s="637"/>
      <c r="C77" s="637"/>
      <c r="D77" s="637"/>
      <c r="E77" s="637"/>
      <c r="F77" s="637"/>
      <c r="G77" s="637"/>
      <c r="H77" s="637"/>
      <c r="I77" s="637"/>
      <c r="J77" s="637"/>
      <c r="K77" s="637"/>
      <c r="L77" s="637"/>
      <c r="M77" s="637"/>
      <c r="O77" s="16"/>
    </row>
    <row r="78" spans="1:15" ht="15.6" customHeight="1">
      <c r="O78" s="16"/>
    </row>
    <row r="79" spans="1:15" ht="15.6" customHeight="1">
      <c r="O79" s="16"/>
    </row>
    <row r="80" spans="1:15" ht="15.6" customHeight="1">
      <c r="O80" s="16"/>
    </row>
    <row r="81" spans="8:15" ht="15.6" customHeight="1">
      <c r="H81" s="103"/>
      <c r="I81" s="103"/>
      <c r="J81" s="103"/>
      <c r="K81" s="103"/>
      <c r="L81" s="103"/>
      <c r="O81" s="16"/>
    </row>
    <row r="82" spans="8:15" ht="15.6" customHeight="1">
      <c r="H82" s="103"/>
      <c r="I82" s="103"/>
      <c r="J82" s="103"/>
      <c r="K82" s="103"/>
      <c r="L82" s="103"/>
      <c r="O82" s="16"/>
    </row>
    <row r="83" spans="8:15">
      <c r="H83" s="104"/>
      <c r="I83" s="104"/>
      <c r="J83" s="104"/>
      <c r="K83" s="104"/>
      <c r="L83" s="104"/>
      <c r="O83" s="16"/>
    </row>
    <row r="84" spans="8:15">
      <c r="O84" s="16"/>
    </row>
    <row r="85" spans="8:15">
      <c r="O85" s="16"/>
    </row>
    <row r="86" spans="8:15">
      <c r="O86" s="16"/>
    </row>
    <row r="87" spans="8:15">
      <c r="O87" s="16"/>
    </row>
    <row r="88" spans="8:15">
      <c r="O88" s="16"/>
    </row>
    <row r="89" spans="8:15">
      <c r="O89" s="16"/>
    </row>
    <row r="90" spans="8:15">
      <c r="O90" s="16"/>
    </row>
    <row r="91" spans="8:15">
      <c r="O91" s="16"/>
    </row>
    <row r="92" spans="8:15">
      <c r="O92" s="16"/>
    </row>
    <row r="93" spans="8:15">
      <c r="O93" s="16"/>
    </row>
    <row r="94" spans="8:15">
      <c r="O94" s="16"/>
    </row>
    <row r="95" spans="8:15">
      <c r="O95" s="16"/>
    </row>
    <row r="96" spans="8:15">
      <c r="O96" s="16"/>
    </row>
    <row r="97" spans="15:15">
      <c r="O97" s="16"/>
    </row>
    <row r="98" spans="15:15">
      <c r="O98" s="16"/>
    </row>
    <row r="99" spans="15:15">
      <c r="O99" s="16"/>
    </row>
    <row r="100" spans="15:15">
      <c r="O100" s="16"/>
    </row>
    <row r="101" spans="15:15">
      <c r="O101" s="16"/>
    </row>
    <row r="102" spans="15:15">
      <c r="O102" s="16"/>
    </row>
    <row r="103" spans="15:15">
      <c r="O103" s="16"/>
    </row>
    <row r="104" spans="15:15">
      <c r="O104" s="16"/>
    </row>
    <row r="105" spans="15:15">
      <c r="O105" s="16"/>
    </row>
    <row r="106" spans="15:15">
      <c r="O106" s="16"/>
    </row>
    <row r="107" spans="15:15">
      <c r="O107" s="16"/>
    </row>
  </sheetData>
  <sheetProtection algorithmName="SHA-512" hashValue="sW3tugOLKqyF/22L8FRoTxEtI4pY1n9kMbxjb9gNMLJHw4HGgePAx069J1lFw7fI2tN/DNBOJUcIarHRGyYWBg==" saltValue="CXOvfc98df7/QvwNRsYz6w==" spinCount="100000" sheet="1" objects="1" scenarios="1"/>
  <mergeCells count="33">
    <mergeCell ref="L10:L12"/>
    <mergeCell ref="A2:M2"/>
    <mergeCell ref="J5:L5"/>
    <mergeCell ref="J6:J7"/>
    <mergeCell ref="K6:K7"/>
    <mergeCell ref="L6:L7"/>
    <mergeCell ref="E46:G47"/>
    <mergeCell ref="E52:G54"/>
    <mergeCell ref="B53:C53"/>
    <mergeCell ref="J10:J12"/>
    <mergeCell ref="K10:K12"/>
    <mergeCell ref="O69:O70"/>
    <mergeCell ref="A73:M73"/>
    <mergeCell ref="A74:M74"/>
    <mergeCell ref="A76:M76"/>
    <mergeCell ref="A77:M77"/>
    <mergeCell ref="A72:M72"/>
    <mergeCell ref="A1:G1"/>
    <mergeCell ref="E56:G58"/>
    <mergeCell ref="E63:G65"/>
    <mergeCell ref="B64:C64"/>
    <mergeCell ref="E67:G68"/>
    <mergeCell ref="A16:M16"/>
    <mergeCell ref="A17:M17"/>
    <mergeCell ref="E20:G22"/>
    <mergeCell ref="B21:C21"/>
    <mergeCell ref="E24:G26"/>
    <mergeCell ref="E31:G33"/>
    <mergeCell ref="B32:C32"/>
    <mergeCell ref="E35:G36"/>
    <mergeCell ref="E37:G37"/>
    <mergeCell ref="E42:G44"/>
    <mergeCell ref="B43:C43"/>
  </mergeCells>
  <hyperlinks>
    <hyperlink ref="A74:M74" r:id="rId1" display="aceflanaudiere.ca " xr:uid="{290EAF09-A97E-4E91-98FB-3E193D110F73}"/>
    <hyperlink ref="A77:M77" r:id="rId2" display="Pour voir une copie de cette licence, visitez : https://creativecommons.org/licenses/by-nc-sa/2.5/ca/deed.fr" xr:uid="{3BECFAE1-6D0C-448E-9E2C-642DC9C2F925}"/>
    <hyperlink ref="O69:O70" location="'Données socioéconomiques'!A1" display="Aller à l'étape suivante." xr:uid="{217214A7-E0B3-46F2-B27E-D95F809AD26E}"/>
  </hyperlinks>
  <printOptions horizontalCentered="1" verticalCentered="1"/>
  <pageMargins left="0.51181102362204722" right="0.51181102362204722" top="0.55118110236220474" bottom="0.55118110236220474" header="0.31496062992125984" footer="0.31496062992125984"/>
  <pageSetup scale="55" firstPageNumber="0" orientation="portrait" horizontalDpi="300" verticalDpi="300" r:id="rId3"/>
  <drawing r:id="rId4"/>
  <legacy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C0404-F6E2-2E4D-8E83-66DF475C6A50}">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705" t="s">
        <v>12</v>
      </c>
      <c r="K2" s="706"/>
      <c r="L2" s="706"/>
      <c r="M2" s="706"/>
      <c r="N2" s="706"/>
      <c r="O2" s="706"/>
      <c r="P2" s="706"/>
      <c r="Q2" s="706"/>
      <c r="R2" s="707"/>
      <c r="W2" s="116"/>
      <c r="X2" s="116"/>
      <c r="Y2" s="116"/>
      <c r="Z2" s="117"/>
      <c r="AA2" s="116"/>
      <c r="AB2" s="116"/>
      <c r="AC2" s="116"/>
    </row>
    <row r="3" spans="1:29" ht="15.6" customHeight="1">
      <c r="C3" s="635" t="s">
        <v>577</v>
      </c>
      <c r="D3" s="111"/>
      <c r="G3" s="107" t="s">
        <v>75</v>
      </c>
      <c r="H3" s="313">
        <f>'Bilan annuel'!C3</f>
        <v>0</v>
      </c>
      <c r="J3" s="708"/>
      <c r="K3" s="709"/>
      <c r="L3" s="709"/>
      <c r="M3" s="709"/>
      <c r="N3" s="709"/>
      <c r="O3" s="709"/>
      <c r="P3" s="709"/>
      <c r="Q3" s="709"/>
      <c r="R3" s="710"/>
      <c r="W3" s="318"/>
      <c r="X3" s="318"/>
      <c r="Y3" s="318"/>
      <c r="Z3" s="318"/>
      <c r="AA3" s="318"/>
      <c r="AB3" s="318"/>
      <c r="AC3" s="318"/>
    </row>
    <row r="4" spans="1:29" ht="15.6" customHeight="1" thickBot="1">
      <c r="B4" s="75"/>
      <c r="C4" s="636"/>
      <c r="D4" s="114"/>
      <c r="E4" s="114"/>
      <c r="F4" s="114"/>
      <c r="G4" s="114"/>
      <c r="H4" s="114"/>
      <c r="I4" s="115"/>
      <c r="J4" s="711"/>
      <c r="K4" s="712"/>
      <c r="L4" s="712"/>
      <c r="M4" s="712"/>
      <c r="N4" s="712"/>
      <c r="O4" s="712"/>
      <c r="P4" s="712"/>
      <c r="Q4" s="712"/>
      <c r="R4" s="713"/>
      <c r="W4" s="318"/>
      <c r="X4" s="318"/>
      <c r="Y4" s="318"/>
      <c r="Z4" s="318"/>
      <c r="AA4" s="318"/>
      <c r="AB4" s="318"/>
      <c r="AC4" s="318"/>
    </row>
    <row r="5" spans="1:29" ht="15.6" customHeight="1">
      <c r="D5" s="114"/>
      <c r="E5" s="114"/>
      <c r="F5" s="114"/>
      <c r="G5" s="114"/>
      <c r="H5" s="114"/>
      <c r="I5" s="115"/>
      <c r="J5" s="714"/>
      <c r="K5" s="715"/>
      <c r="L5" s="715"/>
      <c r="M5" s="715"/>
      <c r="N5" s="715"/>
      <c r="O5" s="715"/>
      <c r="P5" s="715"/>
      <c r="Q5" s="715"/>
      <c r="R5" s="716"/>
      <c r="S5" s="35"/>
      <c r="W5" s="318"/>
      <c r="X5" s="318"/>
      <c r="Y5" s="318"/>
      <c r="Z5" s="318"/>
      <c r="AA5" s="318"/>
      <c r="AB5" s="318"/>
      <c r="AC5" s="318"/>
    </row>
    <row r="6" spans="1:29" ht="15.6" customHeight="1">
      <c r="D6" s="38"/>
      <c r="E6" s="64"/>
      <c r="S6" s="35"/>
      <c r="W6" s="318"/>
      <c r="X6" s="318"/>
      <c r="Y6" s="318"/>
      <c r="Z6" s="318"/>
      <c r="AA6" s="318"/>
      <c r="AB6" s="318"/>
      <c r="AC6" s="318"/>
    </row>
    <row r="7" spans="1:29" ht="15.6" customHeight="1">
      <c r="A7" s="700" t="s">
        <v>578</v>
      </c>
      <c r="B7" s="700"/>
      <c r="D7" s="112" t="s">
        <v>162</v>
      </c>
      <c r="E7" s="319"/>
      <c r="F7" s="43"/>
      <c r="G7" s="112" t="s">
        <v>163</v>
      </c>
      <c r="H7" s="112"/>
      <c r="I7" s="43"/>
      <c r="J7" s="112" t="s">
        <v>164</v>
      </c>
      <c r="K7" s="112"/>
      <c r="L7" s="29"/>
      <c r="M7" s="112" t="s">
        <v>165</v>
      </c>
      <c r="N7" s="112"/>
      <c r="O7" s="112"/>
      <c r="P7" s="112" t="s">
        <v>166</v>
      </c>
      <c r="Q7" s="112"/>
      <c r="R7" s="112"/>
      <c r="S7" s="35"/>
      <c r="T7" s="336"/>
      <c r="U7" s="336"/>
      <c r="V7" s="701" t="s">
        <v>633</v>
      </c>
      <c r="W7" s="319"/>
      <c r="X7" s="319"/>
      <c r="Y7" s="319"/>
      <c r="Z7" s="319"/>
      <c r="AA7" s="319"/>
      <c r="AB7" s="319"/>
      <c r="AC7" s="319"/>
    </row>
    <row r="8" spans="1:29" ht="15.6" customHeight="1">
      <c r="A8" s="700"/>
      <c r="B8" s="700"/>
      <c r="C8" s="702" t="s">
        <v>178</v>
      </c>
      <c r="D8" s="113" t="s">
        <v>167</v>
      </c>
      <c r="E8" s="118"/>
      <c r="F8" s="42"/>
      <c r="G8" s="113" t="s">
        <v>167</v>
      </c>
      <c r="H8" s="337" t="str">
        <f>IF(E9&lt;&gt;0,E9+1,"")</f>
        <v/>
      </c>
      <c r="I8" s="42"/>
      <c r="J8" s="113" t="s">
        <v>167</v>
      </c>
      <c r="K8" s="337" t="str">
        <f>IF(H9&lt;&gt;0,H9+1,"")</f>
        <v/>
      </c>
      <c r="L8" s="41"/>
      <c r="M8" s="113" t="s">
        <v>167</v>
      </c>
      <c r="N8" s="337" t="str">
        <f>IF(K9&lt;&gt;0,K9+1,"")</f>
        <v/>
      </c>
      <c r="P8" s="113" t="s">
        <v>167</v>
      </c>
      <c r="Q8" s="337" t="str">
        <f>IF(N9&lt;&gt;0,N9+1,"")</f>
        <v/>
      </c>
      <c r="S8" s="35"/>
      <c r="T8" s="336"/>
      <c r="U8" s="336"/>
      <c r="V8" s="701"/>
    </row>
    <row r="9" spans="1:29" ht="15.6" customHeight="1">
      <c r="A9" s="700"/>
      <c r="B9" s="700"/>
      <c r="C9" s="702"/>
      <c r="D9" s="113" t="s">
        <v>168</v>
      </c>
      <c r="E9" s="119"/>
      <c r="G9" s="113" t="s">
        <v>168</v>
      </c>
      <c r="H9" s="119"/>
      <c r="J9" s="113" t="s">
        <v>168</v>
      </c>
      <c r="K9" s="119"/>
      <c r="M9" s="113" t="s">
        <v>168</v>
      </c>
      <c r="N9" s="119"/>
      <c r="O9" s="41"/>
      <c r="P9" s="113" t="s">
        <v>168</v>
      </c>
      <c r="Q9" s="119"/>
      <c r="R9" s="41"/>
      <c r="S9" s="35"/>
      <c r="T9" s="336"/>
      <c r="U9" s="336"/>
      <c r="V9" s="701"/>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68" t="s">
        <v>171</v>
      </c>
      <c r="E11" s="569" t="s">
        <v>172</v>
      </c>
      <c r="F11" s="570" t="s">
        <v>152</v>
      </c>
      <c r="G11" s="568" t="s">
        <v>171</v>
      </c>
      <c r="H11" s="569" t="s">
        <v>172</v>
      </c>
      <c r="I11" s="570" t="s">
        <v>152</v>
      </c>
      <c r="J11" s="568" t="s">
        <v>171</v>
      </c>
      <c r="K11" s="569" t="s">
        <v>172</v>
      </c>
      <c r="L11" s="570" t="s">
        <v>152</v>
      </c>
      <c r="M11" s="568" t="s">
        <v>171</v>
      </c>
      <c r="N11" s="569" t="s">
        <v>172</v>
      </c>
      <c r="O11" s="570" t="s">
        <v>152</v>
      </c>
      <c r="P11" s="568" t="s">
        <v>171</v>
      </c>
      <c r="Q11" s="569" t="s">
        <v>172</v>
      </c>
      <c r="R11" s="570" t="s">
        <v>152</v>
      </c>
      <c r="S11" s="35"/>
      <c r="T11" s="35"/>
      <c r="U11" s="35"/>
    </row>
    <row r="12" spans="1:29" s="30" customFormat="1" ht="15.6" customHeight="1">
      <c r="B12" s="338"/>
      <c r="C12" s="604" t="s">
        <v>635</v>
      </c>
      <c r="D12" s="571">
        <f>B76</f>
        <v>0</v>
      </c>
      <c r="E12" s="572">
        <f>D12</f>
        <v>0</v>
      </c>
      <c r="F12" s="573"/>
      <c r="G12" s="574">
        <f>D67</f>
        <v>0</v>
      </c>
      <c r="H12" s="575">
        <f>E67</f>
        <v>0</v>
      </c>
      <c r="I12" s="573"/>
      <c r="J12" s="574">
        <f>G67</f>
        <v>0</v>
      </c>
      <c r="K12" s="575">
        <f>H67</f>
        <v>0</v>
      </c>
      <c r="L12" s="573"/>
      <c r="M12" s="574">
        <f>J67</f>
        <v>0</v>
      </c>
      <c r="N12" s="575">
        <f>K67</f>
        <v>0</v>
      </c>
      <c r="O12" s="573"/>
      <c r="P12" s="574">
        <f>M67</f>
        <v>0</v>
      </c>
      <c r="Q12" s="575">
        <f>N67</f>
        <v>0</v>
      </c>
      <c r="R12" s="573"/>
      <c r="T12" s="174"/>
      <c r="U12" s="175" t="s">
        <v>169</v>
      </c>
      <c r="V12" s="36" t="s">
        <v>170</v>
      </c>
    </row>
    <row r="13" spans="1:29" s="37" customFormat="1" ht="15.6" customHeight="1">
      <c r="B13" s="176"/>
      <c r="C13" s="177" t="str">
        <f>'Prévision annuelle'!A10</f>
        <v>Revenus</v>
      </c>
      <c r="D13" s="178"/>
      <c r="E13" s="179"/>
      <c r="F13" s="180"/>
      <c r="G13" s="178"/>
      <c r="H13" s="179"/>
      <c r="I13" s="180"/>
      <c r="J13" s="178"/>
      <c r="K13" s="179"/>
      <c r="L13" s="180"/>
      <c r="M13" s="178"/>
      <c r="N13" s="179"/>
      <c r="O13" s="180"/>
      <c r="P13" s="178"/>
      <c r="Q13" s="179"/>
      <c r="R13" s="180"/>
      <c r="T13" s="181" t="str">
        <f>C13</f>
        <v>Revenus</v>
      </c>
      <c r="U13" s="179"/>
      <c r="V13" s="180"/>
    </row>
    <row r="14" spans="1:29" ht="15.6" customHeight="1">
      <c r="B14" s="703" t="str">
        <f>'Prévision annuelle'!A10</f>
        <v>Revenus</v>
      </c>
      <c r="C14" s="154"/>
      <c r="D14" s="576"/>
      <c r="E14" s="577"/>
      <c r="F14" s="149"/>
      <c r="G14" s="576"/>
      <c r="H14" s="577"/>
      <c r="I14" s="149"/>
      <c r="J14" s="576"/>
      <c r="K14" s="577"/>
      <c r="L14" s="149"/>
      <c r="M14" s="576"/>
      <c r="N14" s="577"/>
      <c r="O14" s="149"/>
      <c r="P14" s="576"/>
      <c r="Q14" s="577"/>
      <c r="R14" s="149"/>
      <c r="T14" s="578">
        <f t="shared" ref="T14:T19" si="0">C14</f>
        <v>0</v>
      </c>
      <c r="U14" s="579">
        <f t="shared" ref="U14:U19" si="1">SUM(E14,H14,K14,N14,Q14)</f>
        <v>0</v>
      </c>
      <c r="V14" s="333"/>
    </row>
    <row r="15" spans="1:29" ht="15.6" customHeight="1">
      <c r="B15" s="703"/>
      <c r="C15" s="155"/>
      <c r="D15" s="455"/>
      <c r="E15" s="456"/>
      <c r="F15" s="149"/>
      <c r="G15" s="455"/>
      <c r="H15" s="456"/>
      <c r="I15" s="149"/>
      <c r="J15" s="455"/>
      <c r="K15" s="456"/>
      <c r="L15" s="149"/>
      <c r="M15" s="455"/>
      <c r="N15" s="456"/>
      <c r="O15" s="149"/>
      <c r="P15" s="455"/>
      <c r="Q15" s="456"/>
      <c r="R15" s="149"/>
      <c r="T15" s="330">
        <f t="shared" si="0"/>
        <v>0</v>
      </c>
      <c r="U15" s="182">
        <f t="shared" si="1"/>
        <v>0</v>
      </c>
      <c r="V15" s="333"/>
    </row>
    <row r="16" spans="1:29" ht="15.6" customHeight="1">
      <c r="B16" s="703"/>
      <c r="C16" s="155"/>
      <c r="D16" s="455"/>
      <c r="E16" s="456"/>
      <c r="F16" s="149"/>
      <c r="G16" s="455"/>
      <c r="H16" s="456"/>
      <c r="I16" s="149"/>
      <c r="J16" s="455"/>
      <c r="K16" s="456"/>
      <c r="L16" s="149"/>
      <c r="M16" s="455"/>
      <c r="N16" s="456"/>
      <c r="O16" s="149"/>
      <c r="P16" s="455"/>
      <c r="Q16" s="456"/>
      <c r="R16" s="149"/>
      <c r="T16" s="330">
        <f t="shared" si="0"/>
        <v>0</v>
      </c>
      <c r="U16" s="182">
        <f t="shared" si="1"/>
        <v>0</v>
      </c>
      <c r="V16" s="333"/>
    </row>
    <row r="17" spans="2:22" ht="15.6" customHeight="1">
      <c r="B17" s="703"/>
      <c r="C17" s="155"/>
      <c r="D17" s="455"/>
      <c r="E17" s="456"/>
      <c r="F17" s="149"/>
      <c r="G17" s="455"/>
      <c r="H17" s="456"/>
      <c r="I17" s="149"/>
      <c r="J17" s="455"/>
      <c r="K17" s="456"/>
      <c r="L17" s="149"/>
      <c r="M17" s="455"/>
      <c r="N17" s="456"/>
      <c r="O17" s="149"/>
      <c r="P17" s="455"/>
      <c r="Q17" s="456"/>
      <c r="R17" s="149"/>
      <c r="T17" s="330">
        <f t="shared" si="0"/>
        <v>0</v>
      </c>
      <c r="U17" s="182">
        <f t="shared" si="1"/>
        <v>0</v>
      </c>
      <c r="V17" s="333"/>
    </row>
    <row r="18" spans="2:22" ht="15.6" customHeight="1">
      <c r="B18" s="703"/>
      <c r="C18" s="155"/>
      <c r="D18" s="455"/>
      <c r="E18" s="456"/>
      <c r="F18" s="149"/>
      <c r="G18" s="455"/>
      <c r="H18" s="456"/>
      <c r="I18" s="149"/>
      <c r="J18" s="455"/>
      <c r="K18" s="456"/>
      <c r="L18" s="149"/>
      <c r="M18" s="455"/>
      <c r="N18" s="456"/>
      <c r="O18" s="149"/>
      <c r="P18" s="455"/>
      <c r="Q18" s="456"/>
      <c r="R18" s="149"/>
      <c r="T18" s="331">
        <f t="shared" si="0"/>
        <v>0</v>
      </c>
      <c r="U18" s="183">
        <f t="shared" si="1"/>
        <v>0</v>
      </c>
      <c r="V18" s="333"/>
    </row>
    <row r="19" spans="2:22" ht="15.6" customHeight="1">
      <c r="B19" s="703"/>
      <c r="C19" s="156"/>
      <c r="D19" s="457"/>
      <c r="E19" s="458"/>
      <c r="F19" s="151"/>
      <c r="G19" s="457"/>
      <c r="H19" s="458"/>
      <c r="I19" s="151"/>
      <c r="J19" s="457"/>
      <c r="K19" s="458"/>
      <c r="L19" s="151"/>
      <c r="M19" s="457"/>
      <c r="N19" s="458"/>
      <c r="O19" s="151"/>
      <c r="P19" s="457"/>
      <c r="Q19" s="458"/>
      <c r="R19" s="151"/>
      <c r="T19" s="331">
        <f t="shared" si="0"/>
        <v>0</v>
      </c>
      <c r="U19" s="183">
        <f t="shared" si="1"/>
        <v>0</v>
      </c>
      <c r="V19" s="333"/>
    </row>
    <row r="20" spans="2:22" ht="15.6" customHeight="1">
      <c r="B20" s="40"/>
      <c r="C20" s="184" t="s">
        <v>88</v>
      </c>
      <c r="D20" s="459">
        <f>SUM(D12,D14:D19)</f>
        <v>0</v>
      </c>
      <c r="E20" s="460">
        <f>SUM(E12,E14:E19)</f>
        <v>0</v>
      </c>
      <c r="F20" s="185"/>
      <c r="G20" s="459">
        <f>SUM(G12,G14:G19)</f>
        <v>0</v>
      </c>
      <c r="H20" s="460">
        <f>SUM(H12,H14:H19)</f>
        <v>0</v>
      </c>
      <c r="I20" s="185"/>
      <c r="J20" s="459">
        <f>SUM(J12,J14:J19)</f>
        <v>0</v>
      </c>
      <c r="K20" s="460">
        <f>SUM(K12,K14:K19)</f>
        <v>0</v>
      </c>
      <c r="L20" s="186"/>
      <c r="M20" s="459">
        <f>SUM(M12,M14:M19)</f>
        <v>0</v>
      </c>
      <c r="N20" s="460">
        <f>SUM(N12,N14:N19)</f>
        <v>0</v>
      </c>
      <c r="O20" s="186"/>
      <c r="P20" s="459">
        <f>SUM(P12,P14:P19)</f>
        <v>0</v>
      </c>
      <c r="Q20" s="460">
        <f>SUM(Q12,Q14:Q19)</f>
        <v>0</v>
      </c>
      <c r="R20" s="186"/>
      <c r="T20" s="187"/>
      <c r="U20" s="469">
        <f>SUM(U14:U19)</f>
        <v>0</v>
      </c>
      <c r="V20" s="188"/>
    </row>
    <row r="21" spans="2:22" ht="15.6" customHeight="1">
      <c r="B21" s="189"/>
      <c r="C21" s="580" t="s">
        <v>173</v>
      </c>
      <c r="D21" s="581"/>
      <c r="E21" s="582"/>
      <c r="F21" s="583"/>
      <c r="G21" s="581"/>
      <c r="H21" s="582"/>
      <c r="I21" s="583"/>
      <c r="J21" s="584"/>
      <c r="K21" s="585"/>
      <c r="L21" s="583"/>
      <c r="M21" s="584"/>
      <c r="N21" s="585"/>
      <c r="O21" s="583"/>
      <c r="P21" s="584"/>
      <c r="Q21" s="585"/>
      <c r="R21" s="583"/>
      <c r="T21" s="586" t="str">
        <f>C21</f>
        <v>Obligations et dettes</v>
      </c>
      <c r="U21" s="587"/>
      <c r="V21" s="583"/>
    </row>
    <row r="22" spans="2:22" ht="15.6" customHeight="1">
      <c r="B22" s="704" t="str">
        <f>C21</f>
        <v>Obligations et dettes</v>
      </c>
      <c r="C22" s="154"/>
      <c r="D22" s="576"/>
      <c r="E22" s="577"/>
      <c r="F22" s="149"/>
      <c r="G22" s="576"/>
      <c r="H22" s="577"/>
      <c r="I22" s="149"/>
      <c r="J22" s="576"/>
      <c r="K22" s="577"/>
      <c r="L22" s="149"/>
      <c r="M22" s="576"/>
      <c r="N22" s="577"/>
      <c r="O22" s="149"/>
      <c r="P22" s="576"/>
      <c r="Q22" s="577"/>
      <c r="R22" s="149"/>
      <c r="T22" s="578">
        <f t="shared" ref="T22:T43" si="2">C22</f>
        <v>0</v>
      </c>
      <c r="U22" s="579">
        <f t="shared" ref="U22:U42" si="3">SUM(E22,H22,K22,N22,Q22)</f>
        <v>0</v>
      </c>
      <c r="V22" s="333"/>
    </row>
    <row r="23" spans="2:22" ht="15.6" customHeight="1">
      <c r="B23" s="704"/>
      <c r="C23" s="155"/>
      <c r="D23" s="455"/>
      <c r="E23" s="456"/>
      <c r="F23" s="150"/>
      <c r="G23" s="455"/>
      <c r="H23" s="456"/>
      <c r="I23" s="150"/>
      <c r="J23" s="455"/>
      <c r="K23" s="456"/>
      <c r="L23" s="150"/>
      <c r="M23" s="455"/>
      <c r="N23" s="456"/>
      <c r="O23" s="150"/>
      <c r="P23" s="455"/>
      <c r="Q23" s="456"/>
      <c r="R23" s="150"/>
      <c r="T23" s="330">
        <f t="shared" si="2"/>
        <v>0</v>
      </c>
      <c r="U23" s="182">
        <f t="shared" si="3"/>
        <v>0</v>
      </c>
      <c r="V23" s="334"/>
    </row>
    <row r="24" spans="2:22" ht="15.6" customHeight="1">
      <c r="B24" s="704"/>
      <c r="C24" s="155"/>
      <c r="D24" s="455"/>
      <c r="E24" s="456"/>
      <c r="F24" s="150"/>
      <c r="G24" s="455"/>
      <c r="H24" s="456"/>
      <c r="I24" s="150"/>
      <c r="J24" s="455"/>
      <c r="K24" s="456"/>
      <c r="L24" s="150"/>
      <c r="M24" s="455"/>
      <c r="N24" s="456"/>
      <c r="O24" s="150"/>
      <c r="P24" s="455"/>
      <c r="Q24" s="456"/>
      <c r="R24" s="150"/>
      <c r="T24" s="330">
        <f t="shared" si="2"/>
        <v>0</v>
      </c>
      <c r="U24" s="182">
        <f t="shared" si="3"/>
        <v>0</v>
      </c>
      <c r="V24" s="334"/>
    </row>
    <row r="25" spans="2:22" ht="15.6" customHeight="1">
      <c r="B25" s="704"/>
      <c r="C25" s="155"/>
      <c r="D25" s="455"/>
      <c r="E25" s="456"/>
      <c r="F25" s="150"/>
      <c r="G25" s="455"/>
      <c r="H25" s="456"/>
      <c r="I25" s="150"/>
      <c r="J25" s="455"/>
      <c r="K25" s="456"/>
      <c r="L25" s="150"/>
      <c r="M25" s="455"/>
      <c r="N25" s="456"/>
      <c r="O25" s="150"/>
      <c r="P25" s="455"/>
      <c r="Q25" s="456"/>
      <c r="R25" s="150"/>
      <c r="T25" s="330">
        <f t="shared" si="2"/>
        <v>0</v>
      </c>
      <c r="U25" s="182">
        <f t="shared" si="3"/>
        <v>0</v>
      </c>
      <c r="V25" s="334"/>
    </row>
    <row r="26" spans="2:22" ht="15.6" customHeight="1">
      <c r="B26" s="704"/>
      <c r="C26" s="155"/>
      <c r="D26" s="455"/>
      <c r="E26" s="456"/>
      <c r="F26" s="150"/>
      <c r="G26" s="455"/>
      <c r="H26" s="456"/>
      <c r="I26" s="150"/>
      <c r="J26" s="455"/>
      <c r="K26" s="456"/>
      <c r="L26" s="150"/>
      <c r="M26" s="455"/>
      <c r="N26" s="456"/>
      <c r="O26" s="150"/>
      <c r="P26" s="455"/>
      <c r="Q26" s="456"/>
      <c r="R26" s="150"/>
      <c r="T26" s="330">
        <f t="shared" si="2"/>
        <v>0</v>
      </c>
      <c r="U26" s="182">
        <f t="shared" si="3"/>
        <v>0</v>
      </c>
      <c r="V26" s="334"/>
    </row>
    <row r="27" spans="2:22" ht="15.6" customHeight="1">
      <c r="B27" s="704"/>
      <c r="C27" s="155"/>
      <c r="D27" s="455"/>
      <c r="E27" s="456"/>
      <c r="F27" s="150"/>
      <c r="G27" s="455"/>
      <c r="H27" s="456"/>
      <c r="I27" s="150"/>
      <c r="J27" s="455"/>
      <c r="K27" s="456"/>
      <c r="L27" s="150"/>
      <c r="M27" s="455"/>
      <c r="N27" s="456"/>
      <c r="O27" s="150"/>
      <c r="P27" s="455"/>
      <c r="Q27" s="456"/>
      <c r="R27" s="150"/>
      <c r="T27" s="330">
        <f t="shared" si="2"/>
        <v>0</v>
      </c>
      <c r="U27" s="182">
        <f t="shared" si="3"/>
        <v>0</v>
      </c>
      <c r="V27" s="334"/>
    </row>
    <row r="28" spans="2:22" ht="15.6" customHeight="1">
      <c r="B28" s="704"/>
      <c r="C28" s="155"/>
      <c r="D28" s="455"/>
      <c r="E28" s="456"/>
      <c r="F28" s="150"/>
      <c r="G28" s="455"/>
      <c r="H28" s="456"/>
      <c r="I28" s="150"/>
      <c r="J28" s="455"/>
      <c r="K28" s="456"/>
      <c r="L28" s="150"/>
      <c r="M28" s="455"/>
      <c r="N28" s="456"/>
      <c r="O28" s="150"/>
      <c r="P28" s="455"/>
      <c r="Q28" s="456"/>
      <c r="R28" s="150"/>
      <c r="T28" s="330">
        <f t="shared" si="2"/>
        <v>0</v>
      </c>
      <c r="U28" s="182">
        <f t="shared" si="3"/>
        <v>0</v>
      </c>
      <c r="V28" s="334"/>
    </row>
    <row r="29" spans="2:22" ht="15.6" customHeight="1">
      <c r="B29" s="704"/>
      <c r="C29" s="155"/>
      <c r="D29" s="455"/>
      <c r="E29" s="456"/>
      <c r="F29" s="150"/>
      <c r="G29" s="455"/>
      <c r="H29" s="456"/>
      <c r="I29" s="150"/>
      <c r="J29" s="455"/>
      <c r="K29" s="456"/>
      <c r="L29" s="150"/>
      <c r="M29" s="455"/>
      <c r="N29" s="456"/>
      <c r="O29" s="150"/>
      <c r="P29" s="455"/>
      <c r="Q29" s="456"/>
      <c r="R29" s="150"/>
      <c r="T29" s="330">
        <f t="shared" si="2"/>
        <v>0</v>
      </c>
      <c r="U29" s="182">
        <f t="shared" si="3"/>
        <v>0</v>
      </c>
      <c r="V29" s="334"/>
    </row>
    <row r="30" spans="2:22" ht="15.6" customHeight="1">
      <c r="B30" s="704"/>
      <c r="C30" s="155"/>
      <c r="D30" s="455"/>
      <c r="E30" s="456"/>
      <c r="F30" s="150"/>
      <c r="G30" s="455"/>
      <c r="H30" s="456"/>
      <c r="I30" s="150"/>
      <c r="J30" s="455"/>
      <c r="K30" s="456"/>
      <c r="L30" s="150"/>
      <c r="M30" s="455"/>
      <c r="N30" s="456"/>
      <c r="O30" s="150"/>
      <c r="P30" s="455"/>
      <c r="Q30" s="456"/>
      <c r="R30" s="150"/>
      <c r="T30" s="330">
        <f t="shared" si="2"/>
        <v>0</v>
      </c>
      <c r="U30" s="182">
        <f t="shared" si="3"/>
        <v>0</v>
      </c>
      <c r="V30" s="334"/>
    </row>
    <row r="31" spans="2:22" ht="15.6" customHeight="1">
      <c r="B31" s="704"/>
      <c r="C31" s="155"/>
      <c r="D31" s="455"/>
      <c r="E31" s="456"/>
      <c r="F31" s="150"/>
      <c r="G31" s="455"/>
      <c r="H31" s="456"/>
      <c r="I31" s="150"/>
      <c r="J31" s="455"/>
      <c r="K31" s="456"/>
      <c r="L31" s="150"/>
      <c r="M31" s="455"/>
      <c r="N31" s="456"/>
      <c r="O31" s="150"/>
      <c r="P31" s="455"/>
      <c r="Q31" s="456"/>
      <c r="R31" s="150"/>
      <c r="T31" s="330">
        <f t="shared" si="2"/>
        <v>0</v>
      </c>
      <c r="U31" s="182">
        <f t="shared" si="3"/>
        <v>0</v>
      </c>
      <c r="V31" s="334"/>
    </row>
    <row r="32" spans="2:22" ht="15.6" customHeight="1">
      <c r="B32" s="704"/>
      <c r="C32" s="155"/>
      <c r="D32" s="455"/>
      <c r="E32" s="456"/>
      <c r="F32" s="150"/>
      <c r="G32" s="455"/>
      <c r="H32" s="456"/>
      <c r="I32" s="150"/>
      <c r="J32" s="455"/>
      <c r="K32" s="456"/>
      <c r="L32" s="150"/>
      <c r="M32" s="455"/>
      <c r="N32" s="456"/>
      <c r="O32" s="150"/>
      <c r="P32" s="455"/>
      <c r="Q32" s="456"/>
      <c r="R32" s="150"/>
      <c r="T32" s="330">
        <f t="shared" si="2"/>
        <v>0</v>
      </c>
      <c r="U32" s="182">
        <f t="shared" si="3"/>
        <v>0</v>
      </c>
      <c r="V32" s="334"/>
    </row>
    <row r="33" spans="2:22" ht="15.6" customHeight="1">
      <c r="B33" s="704"/>
      <c r="C33" s="155"/>
      <c r="D33" s="455"/>
      <c r="E33" s="456"/>
      <c r="F33" s="150"/>
      <c r="G33" s="455"/>
      <c r="H33" s="456"/>
      <c r="I33" s="150"/>
      <c r="J33" s="455"/>
      <c r="K33" s="456"/>
      <c r="L33" s="150"/>
      <c r="M33" s="455"/>
      <c r="N33" s="456"/>
      <c r="O33" s="150"/>
      <c r="P33" s="455"/>
      <c r="Q33" s="456"/>
      <c r="R33" s="150"/>
      <c r="T33" s="330">
        <f t="shared" si="2"/>
        <v>0</v>
      </c>
      <c r="U33" s="182">
        <f t="shared" si="3"/>
        <v>0</v>
      </c>
      <c r="V33" s="334"/>
    </row>
    <row r="34" spans="2:22" ht="15.6" customHeight="1">
      <c r="B34" s="704"/>
      <c r="C34" s="155"/>
      <c r="D34" s="455"/>
      <c r="E34" s="456"/>
      <c r="F34" s="150"/>
      <c r="G34" s="455"/>
      <c r="H34" s="456"/>
      <c r="I34" s="150"/>
      <c r="J34" s="455"/>
      <c r="K34" s="456"/>
      <c r="L34" s="150"/>
      <c r="M34" s="455"/>
      <c r="N34" s="456"/>
      <c r="O34" s="150"/>
      <c r="P34" s="455"/>
      <c r="Q34" s="456"/>
      <c r="R34" s="150"/>
      <c r="T34" s="330">
        <f t="shared" si="2"/>
        <v>0</v>
      </c>
      <c r="U34" s="182">
        <f t="shared" si="3"/>
        <v>0</v>
      </c>
      <c r="V34" s="334"/>
    </row>
    <row r="35" spans="2:22" ht="15.6" customHeight="1">
      <c r="B35" s="704"/>
      <c r="C35" s="155"/>
      <c r="D35" s="455"/>
      <c r="E35" s="456"/>
      <c r="F35" s="150"/>
      <c r="G35" s="455"/>
      <c r="H35" s="456"/>
      <c r="I35" s="150"/>
      <c r="J35" s="455"/>
      <c r="K35" s="456"/>
      <c r="L35" s="150"/>
      <c r="M35" s="455"/>
      <c r="N35" s="456"/>
      <c r="O35" s="150"/>
      <c r="P35" s="455"/>
      <c r="Q35" s="456"/>
      <c r="R35" s="150"/>
      <c r="T35" s="330">
        <f t="shared" si="2"/>
        <v>0</v>
      </c>
      <c r="U35" s="182">
        <f t="shared" si="3"/>
        <v>0</v>
      </c>
      <c r="V35" s="334"/>
    </row>
    <row r="36" spans="2:22" ht="15.6" customHeight="1">
      <c r="B36" s="704"/>
      <c r="C36" s="155"/>
      <c r="D36" s="455"/>
      <c r="E36" s="456"/>
      <c r="F36" s="150"/>
      <c r="G36" s="455"/>
      <c r="H36" s="456"/>
      <c r="I36" s="150"/>
      <c r="J36" s="455"/>
      <c r="K36" s="456"/>
      <c r="L36" s="150"/>
      <c r="M36" s="455"/>
      <c r="N36" s="456"/>
      <c r="O36" s="150"/>
      <c r="P36" s="455"/>
      <c r="Q36" s="456"/>
      <c r="R36" s="150"/>
      <c r="T36" s="330">
        <f t="shared" si="2"/>
        <v>0</v>
      </c>
      <c r="U36" s="182">
        <f t="shared" si="3"/>
        <v>0</v>
      </c>
      <c r="V36" s="334"/>
    </row>
    <row r="37" spans="2:22" ht="15.6" customHeight="1">
      <c r="B37" s="704"/>
      <c r="C37" s="155"/>
      <c r="D37" s="455"/>
      <c r="E37" s="456"/>
      <c r="F37" s="150"/>
      <c r="G37" s="455"/>
      <c r="H37" s="456"/>
      <c r="I37" s="150"/>
      <c r="J37" s="455"/>
      <c r="K37" s="456"/>
      <c r="L37" s="150"/>
      <c r="M37" s="455"/>
      <c r="N37" s="456"/>
      <c r="O37" s="150"/>
      <c r="P37" s="455"/>
      <c r="Q37" s="456"/>
      <c r="R37" s="150"/>
      <c r="T37" s="330">
        <f t="shared" si="2"/>
        <v>0</v>
      </c>
      <c r="U37" s="182">
        <f t="shared" si="3"/>
        <v>0</v>
      </c>
      <c r="V37" s="334"/>
    </row>
    <row r="38" spans="2:22" ht="15.6" customHeight="1">
      <c r="B38" s="704"/>
      <c r="C38" s="155"/>
      <c r="D38" s="455"/>
      <c r="E38" s="456"/>
      <c r="F38" s="150"/>
      <c r="G38" s="455"/>
      <c r="H38" s="456"/>
      <c r="I38" s="150"/>
      <c r="J38" s="455"/>
      <c r="K38" s="456"/>
      <c r="L38" s="150"/>
      <c r="M38" s="455"/>
      <c r="N38" s="456"/>
      <c r="O38" s="150"/>
      <c r="P38" s="455"/>
      <c r="Q38" s="456"/>
      <c r="R38" s="150"/>
      <c r="T38" s="330">
        <f t="shared" si="2"/>
        <v>0</v>
      </c>
      <c r="U38" s="182">
        <f t="shared" si="3"/>
        <v>0</v>
      </c>
      <c r="V38" s="334"/>
    </row>
    <row r="39" spans="2:22" ht="15.6" customHeight="1">
      <c r="B39" s="704"/>
      <c r="C39" s="155"/>
      <c r="D39" s="455"/>
      <c r="E39" s="456"/>
      <c r="F39" s="150"/>
      <c r="G39" s="455"/>
      <c r="H39" s="456"/>
      <c r="I39" s="150"/>
      <c r="J39" s="455"/>
      <c r="K39" s="456"/>
      <c r="L39" s="150"/>
      <c r="M39" s="455"/>
      <c r="N39" s="456"/>
      <c r="O39" s="150"/>
      <c r="P39" s="455"/>
      <c r="Q39" s="456"/>
      <c r="R39" s="150"/>
      <c r="T39" s="330">
        <f t="shared" si="2"/>
        <v>0</v>
      </c>
      <c r="U39" s="182">
        <f t="shared" si="3"/>
        <v>0</v>
      </c>
      <c r="V39" s="334"/>
    </row>
    <row r="40" spans="2:22" ht="15.6" customHeight="1">
      <c r="B40" s="704"/>
      <c r="C40" s="155"/>
      <c r="D40" s="455"/>
      <c r="E40" s="456"/>
      <c r="F40" s="150"/>
      <c r="G40" s="455"/>
      <c r="H40" s="456"/>
      <c r="I40" s="150"/>
      <c r="J40" s="455"/>
      <c r="K40" s="456"/>
      <c r="L40" s="150"/>
      <c r="M40" s="455"/>
      <c r="N40" s="456"/>
      <c r="O40" s="150"/>
      <c r="P40" s="455"/>
      <c r="Q40" s="456"/>
      <c r="R40" s="150"/>
      <c r="T40" s="330">
        <f t="shared" si="2"/>
        <v>0</v>
      </c>
      <c r="U40" s="182">
        <f t="shared" si="3"/>
        <v>0</v>
      </c>
      <c r="V40" s="334"/>
    </row>
    <row r="41" spans="2:22" ht="15.6" customHeight="1">
      <c r="B41" s="704"/>
      <c r="C41" s="155"/>
      <c r="D41" s="455"/>
      <c r="E41" s="456"/>
      <c r="F41" s="150"/>
      <c r="G41" s="455"/>
      <c r="H41" s="456"/>
      <c r="I41" s="150"/>
      <c r="J41" s="455"/>
      <c r="K41" s="456"/>
      <c r="L41" s="150"/>
      <c r="M41" s="455"/>
      <c r="N41" s="456"/>
      <c r="O41" s="150"/>
      <c r="P41" s="455"/>
      <c r="Q41" s="456"/>
      <c r="R41" s="150"/>
      <c r="T41" s="330">
        <f t="shared" si="2"/>
        <v>0</v>
      </c>
      <c r="U41" s="182">
        <f t="shared" si="3"/>
        <v>0</v>
      </c>
      <c r="V41" s="334"/>
    </row>
    <row r="42" spans="2:22" ht="15.6" customHeight="1">
      <c r="B42" s="704"/>
      <c r="C42" s="155"/>
      <c r="D42" s="455"/>
      <c r="E42" s="456"/>
      <c r="F42" s="150"/>
      <c r="G42" s="455"/>
      <c r="H42" s="456"/>
      <c r="I42" s="150"/>
      <c r="J42" s="455"/>
      <c r="K42" s="456"/>
      <c r="L42" s="150"/>
      <c r="M42" s="455"/>
      <c r="N42" s="456"/>
      <c r="O42" s="150"/>
      <c r="P42" s="455"/>
      <c r="Q42" s="456"/>
      <c r="R42" s="150"/>
      <c r="T42" s="330">
        <f t="shared" si="2"/>
        <v>0</v>
      </c>
      <c r="U42" s="182">
        <f t="shared" si="3"/>
        <v>0</v>
      </c>
      <c r="V42" s="334"/>
    </row>
    <row r="43" spans="2:22" ht="15.6" customHeight="1">
      <c r="B43" s="704"/>
      <c r="C43" s="156"/>
      <c r="D43" s="457"/>
      <c r="E43" s="458"/>
      <c r="F43" s="329"/>
      <c r="G43" s="457"/>
      <c r="H43" s="458"/>
      <c r="I43" s="329"/>
      <c r="J43" s="457"/>
      <c r="K43" s="458"/>
      <c r="L43" s="329"/>
      <c r="M43" s="457"/>
      <c r="N43" s="458"/>
      <c r="O43" s="329"/>
      <c r="P43" s="457"/>
      <c r="Q43" s="458"/>
      <c r="R43" s="329"/>
      <c r="T43" s="331">
        <f t="shared" si="2"/>
        <v>0</v>
      </c>
      <c r="U43" s="183">
        <f>SUM(E43,H43,K43,N43,Q43)</f>
        <v>0</v>
      </c>
      <c r="V43" s="159"/>
    </row>
    <row r="44" spans="2:22" s="29" customFormat="1" ht="15.6" customHeight="1">
      <c r="B44" s="339"/>
      <c r="C44" s="190" t="s">
        <v>623</v>
      </c>
      <c r="D44" s="461">
        <f>SUM(D22:D43)</f>
        <v>0</v>
      </c>
      <c r="E44" s="462">
        <f>SUM(E22:E43)</f>
        <v>0</v>
      </c>
      <c r="F44" s="191"/>
      <c r="G44" s="467">
        <f>SUM(G22:G43)</f>
        <v>0</v>
      </c>
      <c r="H44" s="468">
        <f>SUM(H22:H43)</f>
        <v>0</v>
      </c>
      <c r="I44" s="191"/>
      <c r="J44" s="467">
        <f>SUM(J22:J43)</f>
        <v>0</v>
      </c>
      <c r="K44" s="468">
        <f>SUM(K22:K43)</f>
        <v>0</v>
      </c>
      <c r="L44" s="191"/>
      <c r="M44" s="467">
        <f>SUM(M22:M43)</f>
        <v>0</v>
      </c>
      <c r="N44" s="468">
        <f>SUM(N22:N43)</f>
        <v>0</v>
      </c>
      <c r="O44" s="191"/>
      <c r="P44" s="467">
        <f>SUM(P22:P43)</f>
        <v>0</v>
      </c>
      <c r="Q44" s="468">
        <f>SUM(Q22:Q43)</f>
        <v>0</v>
      </c>
      <c r="R44" s="191"/>
      <c r="T44" s="192"/>
      <c r="U44" s="470">
        <f>SUM(U22:U43)</f>
        <v>0</v>
      </c>
      <c r="V44" s="191"/>
    </row>
    <row r="45" spans="2:22" s="30" customFormat="1" ht="15.6" customHeight="1">
      <c r="B45" s="40"/>
      <c r="C45" s="193" t="s">
        <v>174</v>
      </c>
      <c r="D45" s="463">
        <f>D20-D44</f>
        <v>0</v>
      </c>
      <c r="E45" s="464">
        <f>E20-E44</f>
        <v>0</v>
      </c>
      <c r="F45" s="172"/>
      <c r="G45" s="463">
        <f>G20-G44</f>
        <v>0</v>
      </c>
      <c r="H45" s="464">
        <f>H20-H44</f>
        <v>0</v>
      </c>
      <c r="I45" s="172"/>
      <c r="J45" s="463">
        <f>J20-J44</f>
        <v>0</v>
      </c>
      <c r="K45" s="464">
        <f>K20-K44</f>
        <v>0</v>
      </c>
      <c r="L45" s="173"/>
      <c r="M45" s="463">
        <f>M20-M44</f>
        <v>0</v>
      </c>
      <c r="N45" s="464">
        <f>N20-N44</f>
        <v>0</v>
      </c>
      <c r="O45" s="173"/>
      <c r="P45" s="463">
        <f>P20-P44</f>
        <v>0</v>
      </c>
      <c r="Q45" s="464">
        <f>Q20-Q44</f>
        <v>0</v>
      </c>
      <c r="R45" s="173"/>
      <c r="T45" s="160"/>
      <c r="U45" s="161"/>
      <c r="V45" s="162"/>
    </row>
    <row r="46" spans="2:22" ht="15.6" customHeight="1">
      <c r="B46" s="40"/>
      <c r="C46" s="157" t="str">
        <f>'Prévision annuelle'!A33</f>
        <v>Dépenses courantes</v>
      </c>
      <c r="D46" s="588"/>
      <c r="E46" s="589"/>
      <c r="F46" s="590"/>
      <c r="G46" s="588"/>
      <c r="H46" s="589"/>
      <c r="I46" s="590"/>
      <c r="J46" s="591"/>
      <c r="K46" s="592"/>
      <c r="L46" s="593"/>
      <c r="M46" s="591"/>
      <c r="N46" s="592"/>
      <c r="O46" s="593"/>
      <c r="P46" s="591"/>
      <c r="Q46" s="592"/>
      <c r="R46" s="593"/>
      <c r="T46" s="594" t="str">
        <f>C46</f>
        <v>Dépenses courantes</v>
      </c>
      <c r="U46" s="595"/>
      <c r="V46" s="596"/>
    </row>
    <row r="47" spans="2:22" ht="15.6" customHeight="1">
      <c r="B47" s="697" t="str">
        <f>'Prévision annuelle'!A33</f>
        <v>Dépenses courantes</v>
      </c>
      <c r="C47" s="154"/>
      <c r="D47" s="576"/>
      <c r="E47" s="577"/>
      <c r="F47" s="149"/>
      <c r="G47" s="576"/>
      <c r="H47" s="577"/>
      <c r="I47" s="149"/>
      <c r="J47" s="576"/>
      <c r="K47" s="577"/>
      <c r="L47" s="149"/>
      <c r="M47" s="576"/>
      <c r="N47" s="577"/>
      <c r="O47" s="149"/>
      <c r="P47" s="576"/>
      <c r="Q47" s="577"/>
      <c r="R47" s="149"/>
      <c r="T47" s="597">
        <f t="shared" ref="T47:T65" si="4">C47</f>
        <v>0</v>
      </c>
      <c r="U47" s="598">
        <f t="shared" ref="U47:U65" si="5">SUM(E47,H47,K47,N47,Q47)</f>
        <v>0</v>
      </c>
      <c r="V47" s="333"/>
    </row>
    <row r="48" spans="2:22" ht="15.6" customHeight="1">
      <c r="B48" s="697"/>
      <c r="C48" s="155"/>
      <c r="D48" s="455"/>
      <c r="E48" s="456"/>
      <c r="F48" s="150"/>
      <c r="G48" s="455"/>
      <c r="H48" s="456"/>
      <c r="I48" s="150"/>
      <c r="J48" s="455"/>
      <c r="K48" s="456"/>
      <c r="L48" s="150"/>
      <c r="M48" s="455"/>
      <c r="N48" s="456"/>
      <c r="O48" s="150"/>
      <c r="P48" s="455"/>
      <c r="Q48" s="456"/>
      <c r="R48" s="150"/>
      <c r="T48" s="332">
        <f t="shared" si="4"/>
        <v>0</v>
      </c>
      <c r="U48" s="182">
        <f t="shared" si="5"/>
        <v>0</v>
      </c>
      <c r="V48" s="334"/>
    </row>
    <row r="49" spans="2:22" ht="15.6" customHeight="1">
      <c r="B49" s="697"/>
      <c r="C49" s="155"/>
      <c r="D49" s="455"/>
      <c r="E49" s="456"/>
      <c r="F49" s="150"/>
      <c r="G49" s="455"/>
      <c r="H49" s="456"/>
      <c r="I49" s="150"/>
      <c r="J49" s="455"/>
      <c r="K49" s="456"/>
      <c r="L49" s="150"/>
      <c r="M49" s="455"/>
      <c r="N49" s="456"/>
      <c r="O49" s="150"/>
      <c r="P49" s="455"/>
      <c r="Q49" s="456"/>
      <c r="R49" s="150"/>
      <c r="T49" s="332">
        <f t="shared" si="4"/>
        <v>0</v>
      </c>
      <c r="U49" s="182">
        <f t="shared" si="5"/>
        <v>0</v>
      </c>
      <c r="V49" s="334"/>
    </row>
    <row r="50" spans="2:22" ht="15.6" customHeight="1">
      <c r="B50" s="697"/>
      <c r="C50" s="155"/>
      <c r="D50" s="455"/>
      <c r="E50" s="456"/>
      <c r="F50" s="150"/>
      <c r="G50" s="455"/>
      <c r="H50" s="456"/>
      <c r="I50" s="150"/>
      <c r="J50" s="455"/>
      <c r="K50" s="456"/>
      <c r="L50" s="150"/>
      <c r="M50" s="455"/>
      <c r="N50" s="456"/>
      <c r="O50" s="150"/>
      <c r="P50" s="455"/>
      <c r="Q50" s="456"/>
      <c r="R50" s="150"/>
      <c r="T50" s="332">
        <f t="shared" si="4"/>
        <v>0</v>
      </c>
      <c r="U50" s="182">
        <f t="shared" si="5"/>
        <v>0</v>
      </c>
      <c r="V50" s="334"/>
    </row>
    <row r="51" spans="2:22" ht="15.6" customHeight="1">
      <c r="B51" s="697"/>
      <c r="C51" s="155"/>
      <c r="D51" s="455"/>
      <c r="E51" s="456"/>
      <c r="F51" s="150"/>
      <c r="G51" s="455"/>
      <c r="H51" s="456"/>
      <c r="I51" s="150"/>
      <c r="J51" s="455"/>
      <c r="K51" s="456"/>
      <c r="L51" s="150"/>
      <c r="M51" s="455"/>
      <c r="N51" s="456"/>
      <c r="O51" s="150"/>
      <c r="P51" s="455"/>
      <c r="Q51" s="456"/>
      <c r="R51" s="150"/>
      <c r="T51" s="332">
        <f t="shared" si="4"/>
        <v>0</v>
      </c>
      <c r="U51" s="182">
        <f t="shared" si="5"/>
        <v>0</v>
      </c>
      <c r="V51" s="334"/>
    </row>
    <row r="52" spans="2:22" ht="15.6" customHeight="1">
      <c r="B52" s="697"/>
      <c r="C52" s="155"/>
      <c r="D52" s="455"/>
      <c r="E52" s="456"/>
      <c r="F52" s="150"/>
      <c r="G52" s="455"/>
      <c r="H52" s="456"/>
      <c r="I52" s="150"/>
      <c r="J52" s="455"/>
      <c r="K52" s="456"/>
      <c r="L52" s="150"/>
      <c r="M52" s="455"/>
      <c r="N52" s="456"/>
      <c r="O52" s="150"/>
      <c r="P52" s="455"/>
      <c r="Q52" s="456"/>
      <c r="R52" s="150"/>
      <c r="T52" s="332">
        <f t="shared" si="4"/>
        <v>0</v>
      </c>
      <c r="U52" s="182">
        <f t="shared" si="5"/>
        <v>0</v>
      </c>
      <c r="V52" s="334"/>
    </row>
    <row r="53" spans="2:22" ht="15.6" customHeight="1">
      <c r="B53" s="697"/>
      <c r="C53" s="155"/>
      <c r="D53" s="455"/>
      <c r="E53" s="456"/>
      <c r="F53" s="150"/>
      <c r="G53" s="455"/>
      <c r="H53" s="456"/>
      <c r="I53" s="150"/>
      <c r="J53" s="455"/>
      <c r="K53" s="456"/>
      <c r="L53" s="150"/>
      <c r="M53" s="455"/>
      <c r="N53" s="456"/>
      <c r="O53" s="150"/>
      <c r="P53" s="455"/>
      <c r="Q53" s="456"/>
      <c r="R53" s="150"/>
      <c r="T53" s="332">
        <f t="shared" si="4"/>
        <v>0</v>
      </c>
      <c r="U53" s="182">
        <f t="shared" si="5"/>
        <v>0</v>
      </c>
      <c r="V53" s="334"/>
    </row>
    <row r="54" spans="2:22" ht="15.6" customHeight="1">
      <c r="B54" s="697"/>
      <c r="C54" s="155"/>
      <c r="D54" s="455"/>
      <c r="E54" s="456"/>
      <c r="F54" s="150"/>
      <c r="G54" s="455"/>
      <c r="H54" s="456"/>
      <c r="I54" s="150"/>
      <c r="J54" s="455"/>
      <c r="K54" s="456"/>
      <c r="L54" s="150"/>
      <c r="M54" s="455"/>
      <c r="N54" s="456"/>
      <c r="O54" s="150"/>
      <c r="P54" s="455"/>
      <c r="Q54" s="456"/>
      <c r="R54" s="150"/>
      <c r="T54" s="332">
        <f t="shared" si="4"/>
        <v>0</v>
      </c>
      <c r="U54" s="182">
        <f t="shared" si="5"/>
        <v>0</v>
      </c>
      <c r="V54" s="334"/>
    </row>
    <row r="55" spans="2:22" ht="15.6" customHeight="1">
      <c r="B55" s="697"/>
      <c r="C55" s="155"/>
      <c r="D55" s="455"/>
      <c r="E55" s="456"/>
      <c r="F55" s="150"/>
      <c r="G55" s="455"/>
      <c r="H55" s="456"/>
      <c r="I55" s="150"/>
      <c r="J55" s="455"/>
      <c r="K55" s="456"/>
      <c r="L55" s="150"/>
      <c r="M55" s="455"/>
      <c r="N55" s="456"/>
      <c r="O55" s="150"/>
      <c r="P55" s="455"/>
      <c r="Q55" s="456"/>
      <c r="R55" s="150"/>
      <c r="T55" s="332">
        <f t="shared" si="4"/>
        <v>0</v>
      </c>
      <c r="U55" s="182">
        <f t="shared" si="5"/>
        <v>0</v>
      </c>
      <c r="V55" s="334"/>
    </row>
    <row r="56" spans="2:22" ht="15.6" customHeight="1">
      <c r="B56" s="697"/>
      <c r="C56" s="155"/>
      <c r="D56" s="455"/>
      <c r="E56" s="456"/>
      <c r="F56" s="150"/>
      <c r="G56" s="455"/>
      <c r="H56" s="456"/>
      <c r="I56" s="150"/>
      <c r="J56" s="455"/>
      <c r="K56" s="456"/>
      <c r="L56" s="150"/>
      <c r="M56" s="455"/>
      <c r="N56" s="456"/>
      <c r="O56" s="150"/>
      <c r="P56" s="455"/>
      <c r="Q56" s="456"/>
      <c r="R56" s="150"/>
      <c r="T56" s="332">
        <f t="shared" si="4"/>
        <v>0</v>
      </c>
      <c r="U56" s="182">
        <f t="shared" si="5"/>
        <v>0</v>
      </c>
      <c r="V56" s="334"/>
    </row>
    <row r="57" spans="2:22" ht="15.6" customHeight="1">
      <c r="B57" s="697"/>
      <c r="C57" s="155"/>
      <c r="D57" s="455"/>
      <c r="E57" s="456"/>
      <c r="F57" s="150"/>
      <c r="G57" s="455"/>
      <c r="H57" s="456"/>
      <c r="I57" s="150"/>
      <c r="J57" s="455"/>
      <c r="K57" s="456"/>
      <c r="L57" s="150"/>
      <c r="M57" s="455"/>
      <c r="N57" s="456"/>
      <c r="O57" s="150"/>
      <c r="P57" s="455"/>
      <c r="Q57" s="456"/>
      <c r="R57" s="150"/>
      <c r="T57" s="332">
        <f t="shared" si="4"/>
        <v>0</v>
      </c>
      <c r="U57" s="182">
        <f>SUM(E57,H57,K57,N57,Q57)</f>
        <v>0</v>
      </c>
      <c r="V57" s="334"/>
    </row>
    <row r="58" spans="2:22" ht="15.6" customHeight="1">
      <c r="B58" s="697"/>
      <c r="C58" s="155"/>
      <c r="D58" s="455"/>
      <c r="E58" s="456"/>
      <c r="F58" s="150"/>
      <c r="G58" s="455"/>
      <c r="H58" s="456"/>
      <c r="I58" s="150"/>
      <c r="J58" s="455"/>
      <c r="K58" s="456"/>
      <c r="L58" s="150"/>
      <c r="M58" s="455"/>
      <c r="N58" s="456"/>
      <c r="O58" s="150"/>
      <c r="P58" s="455"/>
      <c r="Q58" s="456"/>
      <c r="R58" s="150"/>
      <c r="T58" s="332">
        <f t="shared" si="4"/>
        <v>0</v>
      </c>
      <c r="U58" s="182">
        <f>SUM(E58,H58,K58,N58,Q58)</f>
        <v>0</v>
      </c>
      <c r="V58" s="334"/>
    </row>
    <row r="59" spans="2:22" ht="15.6" customHeight="1">
      <c r="B59" s="697"/>
      <c r="C59" s="155"/>
      <c r="D59" s="455"/>
      <c r="E59" s="456"/>
      <c r="F59" s="150"/>
      <c r="G59" s="455"/>
      <c r="H59" s="456"/>
      <c r="I59" s="150"/>
      <c r="J59" s="455"/>
      <c r="K59" s="456"/>
      <c r="L59" s="150"/>
      <c r="M59" s="455"/>
      <c r="N59" s="456"/>
      <c r="O59" s="150"/>
      <c r="P59" s="455"/>
      <c r="Q59" s="456"/>
      <c r="R59" s="150"/>
      <c r="T59" s="332">
        <f t="shared" si="4"/>
        <v>0</v>
      </c>
      <c r="U59" s="182">
        <f t="shared" si="5"/>
        <v>0</v>
      </c>
      <c r="V59" s="334"/>
    </row>
    <row r="60" spans="2:22" ht="15.6" customHeight="1">
      <c r="B60" s="697"/>
      <c r="C60" s="155"/>
      <c r="D60" s="455"/>
      <c r="E60" s="456"/>
      <c r="F60" s="150"/>
      <c r="G60" s="455"/>
      <c r="H60" s="456"/>
      <c r="I60" s="150"/>
      <c r="J60" s="455"/>
      <c r="K60" s="456"/>
      <c r="L60" s="150"/>
      <c r="M60" s="455"/>
      <c r="N60" s="456"/>
      <c r="O60" s="150"/>
      <c r="P60" s="455"/>
      <c r="Q60" s="456"/>
      <c r="R60" s="150"/>
      <c r="T60" s="332">
        <f t="shared" si="4"/>
        <v>0</v>
      </c>
      <c r="U60" s="182">
        <f t="shared" si="5"/>
        <v>0</v>
      </c>
      <c r="V60" s="334"/>
    </row>
    <row r="61" spans="2:22" ht="15.6" customHeight="1">
      <c r="B61" s="697"/>
      <c r="C61" s="155"/>
      <c r="D61" s="455"/>
      <c r="E61" s="456"/>
      <c r="F61" s="150"/>
      <c r="G61" s="455"/>
      <c r="H61" s="456"/>
      <c r="I61" s="150"/>
      <c r="J61" s="455"/>
      <c r="K61" s="456"/>
      <c r="L61" s="150"/>
      <c r="M61" s="455"/>
      <c r="N61" s="456"/>
      <c r="O61" s="150"/>
      <c r="P61" s="455"/>
      <c r="Q61" s="456"/>
      <c r="R61" s="150"/>
      <c r="T61" s="332">
        <f>C61</f>
        <v>0</v>
      </c>
      <c r="U61" s="182">
        <f t="shared" si="5"/>
        <v>0</v>
      </c>
      <c r="V61" s="334"/>
    </row>
    <row r="62" spans="2:22" ht="15.6" customHeight="1">
      <c r="B62" s="697"/>
      <c r="C62" s="155"/>
      <c r="D62" s="455"/>
      <c r="E62" s="456"/>
      <c r="F62" s="150"/>
      <c r="G62" s="455"/>
      <c r="H62" s="456"/>
      <c r="I62" s="150"/>
      <c r="J62" s="455"/>
      <c r="K62" s="456"/>
      <c r="L62" s="150"/>
      <c r="M62" s="455"/>
      <c r="N62" s="456"/>
      <c r="O62" s="150"/>
      <c r="P62" s="455"/>
      <c r="Q62" s="456"/>
      <c r="R62" s="150"/>
      <c r="T62" s="332">
        <f>C62</f>
        <v>0</v>
      </c>
      <c r="U62" s="182">
        <f t="shared" si="5"/>
        <v>0</v>
      </c>
      <c r="V62" s="334"/>
    </row>
    <row r="63" spans="2:22" ht="15.6" customHeight="1">
      <c r="B63" s="697"/>
      <c r="C63" s="155"/>
      <c r="D63" s="455"/>
      <c r="E63" s="456"/>
      <c r="F63" s="150"/>
      <c r="G63" s="455"/>
      <c r="H63" s="456"/>
      <c r="I63" s="150"/>
      <c r="J63" s="455"/>
      <c r="K63" s="456"/>
      <c r="L63" s="150"/>
      <c r="M63" s="455"/>
      <c r="N63" s="456"/>
      <c r="O63" s="150"/>
      <c r="P63" s="455"/>
      <c r="Q63" s="456"/>
      <c r="R63" s="150"/>
      <c r="T63" s="332">
        <f t="shared" si="4"/>
        <v>0</v>
      </c>
      <c r="U63" s="182">
        <f t="shared" si="5"/>
        <v>0</v>
      </c>
      <c r="V63" s="334"/>
    </row>
    <row r="64" spans="2:22" ht="15.6" customHeight="1">
      <c r="B64" s="697"/>
      <c r="C64" s="155"/>
      <c r="D64" s="455"/>
      <c r="E64" s="456"/>
      <c r="F64" s="150"/>
      <c r="G64" s="455"/>
      <c r="H64" s="456"/>
      <c r="I64" s="150"/>
      <c r="J64" s="455"/>
      <c r="K64" s="456"/>
      <c r="L64" s="150"/>
      <c r="M64" s="455"/>
      <c r="N64" s="456"/>
      <c r="O64" s="150"/>
      <c r="P64" s="455"/>
      <c r="Q64" s="456"/>
      <c r="R64" s="150"/>
      <c r="T64" s="332">
        <f t="shared" si="4"/>
        <v>0</v>
      </c>
      <c r="U64" s="182">
        <f t="shared" si="5"/>
        <v>0</v>
      </c>
      <c r="V64" s="334"/>
    </row>
    <row r="65" spans="1:47" ht="15.6" customHeight="1">
      <c r="B65" s="697"/>
      <c r="C65" s="156"/>
      <c r="D65" s="457"/>
      <c r="E65" s="458"/>
      <c r="F65" s="329"/>
      <c r="G65" s="457"/>
      <c r="H65" s="458"/>
      <c r="I65" s="329"/>
      <c r="J65" s="457"/>
      <c r="K65" s="458"/>
      <c r="L65" s="329"/>
      <c r="M65" s="457"/>
      <c r="N65" s="458"/>
      <c r="O65" s="329"/>
      <c r="P65" s="457"/>
      <c r="Q65" s="458"/>
      <c r="R65" s="329"/>
      <c r="T65" s="599">
        <f t="shared" si="4"/>
        <v>0</v>
      </c>
      <c r="U65" s="183">
        <f t="shared" si="5"/>
        <v>0</v>
      </c>
      <c r="V65" s="335"/>
    </row>
    <row r="66" spans="1:47" ht="15.6" customHeight="1">
      <c r="B66" s="40"/>
      <c r="C66" s="158" t="s">
        <v>145</v>
      </c>
      <c r="D66" s="465">
        <f>SUM(D47:D65)</f>
        <v>0</v>
      </c>
      <c r="E66" s="466">
        <f>SUM(E47:E65)</f>
        <v>0</v>
      </c>
      <c r="F66" s="152"/>
      <c r="G66" s="465">
        <f>SUM(G47:G65)</f>
        <v>0</v>
      </c>
      <c r="H66" s="466">
        <f>SUM(H47:H65)</f>
        <v>0</v>
      </c>
      <c r="I66" s="152"/>
      <c r="J66" s="465">
        <f>SUM(J47:J65)</f>
        <v>0</v>
      </c>
      <c r="K66" s="466">
        <f>SUM(K47:K65)</f>
        <v>0</v>
      </c>
      <c r="L66" s="153"/>
      <c r="M66" s="465">
        <f>SUM(M47:M65)</f>
        <v>0</v>
      </c>
      <c r="N66" s="466">
        <f>SUM(N47:N65)</f>
        <v>0</v>
      </c>
      <c r="O66" s="153"/>
      <c r="P66" s="465">
        <f>SUM(P47:P65)</f>
        <v>0</v>
      </c>
      <c r="Q66" s="466">
        <f>SUM(Q47:Q65)</f>
        <v>0</v>
      </c>
      <c r="R66" s="153"/>
      <c r="T66" s="163"/>
      <c r="U66" s="471">
        <f>SUM(U47:U65)</f>
        <v>0</v>
      </c>
      <c r="V66" s="164"/>
    </row>
    <row r="67" spans="1:47" s="24" customFormat="1" ht="15.6" customHeight="1">
      <c r="A67" s="30"/>
      <c r="B67" s="40"/>
      <c r="C67" s="603" t="s">
        <v>634</v>
      </c>
      <c r="D67" s="600">
        <f>D45-D66</f>
        <v>0</v>
      </c>
      <c r="E67" s="601">
        <f>E45-E66</f>
        <v>0</v>
      </c>
      <c r="F67" s="42"/>
      <c r="G67" s="600">
        <f>G45-G66</f>
        <v>0</v>
      </c>
      <c r="H67" s="601">
        <f>H45-H66</f>
        <v>0</v>
      </c>
      <c r="I67" s="42"/>
      <c r="J67" s="600">
        <f>J45-J66</f>
        <v>0</v>
      </c>
      <c r="K67" s="601">
        <f>K45-K66</f>
        <v>0</v>
      </c>
      <c r="L67" s="41"/>
      <c r="M67" s="600">
        <f>M45-M66</f>
        <v>0</v>
      </c>
      <c r="N67" s="601">
        <f>N45-N66</f>
        <v>0</v>
      </c>
      <c r="O67" s="41"/>
      <c r="P67" s="600">
        <f>P45-P66</f>
        <v>0</v>
      </c>
      <c r="Q67" s="601">
        <f>Q45-Q66</f>
        <v>0</v>
      </c>
      <c r="R67" s="41"/>
      <c r="S67" s="30"/>
      <c r="T67" s="194" t="s">
        <v>175</v>
      </c>
      <c r="U67" s="472">
        <f>U20-U44-U66</f>
        <v>0</v>
      </c>
      <c r="V67" s="195"/>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30" customHeight="1">
      <c r="A68" s="698" t="s">
        <v>579</v>
      </c>
      <c r="B68" s="698"/>
      <c r="C68" s="29"/>
      <c r="D68" s="29"/>
      <c r="E68" s="29"/>
      <c r="F68" s="43"/>
      <c r="G68" s="29"/>
      <c r="H68" s="29"/>
      <c r="I68" s="43"/>
      <c r="J68" s="29"/>
      <c r="K68" s="29"/>
      <c r="L68" s="29"/>
      <c r="M68" s="29"/>
      <c r="N68" s="29"/>
      <c r="O68" s="29"/>
      <c r="P68" s="29"/>
      <c r="Q68" s="29"/>
      <c r="R68" s="29"/>
      <c r="V68" s="473"/>
    </row>
    <row r="69" spans="1:47" s="30" customFormat="1" ht="31.2">
      <c r="A69" s="166" t="s">
        <v>152</v>
      </c>
      <c r="B69" s="167" t="s">
        <v>176</v>
      </c>
      <c r="C69" s="165" t="s">
        <v>569</v>
      </c>
      <c r="D69" s="717" t="s">
        <v>624</v>
      </c>
      <c r="E69" s="718"/>
      <c r="F69" s="120"/>
      <c r="G69" s="717" t="s">
        <v>625</v>
      </c>
      <c r="H69" s="718"/>
      <c r="I69" s="120"/>
      <c r="J69" s="717" t="s">
        <v>626</v>
      </c>
      <c r="K69" s="718"/>
      <c r="L69" s="121"/>
      <c r="M69" s="717" t="s">
        <v>627</v>
      </c>
      <c r="N69" s="718"/>
      <c r="O69" s="41"/>
      <c r="P69" s="717" t="s">
        <v>628</v>
      </c>
      <c r="Q69" s="718"/>
      <c r="R69" s="41"/>
    </row>
    <row r="70" spans="1:47" ht="15.6">
      <c r="A70" s="340">
        <f>Actifs!A10</f>
        <v>1</v>
      </c>
      <c r="B70" s="474"/>
      <c r="C70" s="341" t="str">
        <f>Actifs!B10</f>
        <v>Compte 1</v>
      </c>
      <c r="D70" s="476">
        <f>B70+SUMIF($F$14:$F$19,A70,$D$14:$D$19)-SUMIF($F$22:$F$43,A70,$D$22:$D$43)-SUMIF($F$47:$F$65,A70,$D$47:$D$65)</f>
        <v>0</v>
      </c>
      <c r="E70" s="477">
        <f>B70+SUMIF($F$14:$F$19,A70,$E$14:$E$19)-SUMIF($F$22:$F$43,A70,$E$22:$E$43)-SUMIF($F$47:$F$65,A70,$E$47:$E$65)</f>
        <v>0</v>
      </c>
      <c r="F70" s="122"/>
      <c r="G70" s="476">
        <f>D70+SUMIF($I$14:$I$19,A70,$G$14:$G$19)-SUMIF($I$22:$I$43,A70,$G$22:$G$43)-SUMIF($I$47:$I$65,A70,$G$47:$G$65)</f>
        <v>0</v>
      </c>
      <c r="H70" s="477">
        <f>E70+SUMIF($I$14:$I$19,A70,$H$14:$H$19)-SUMIF($I$22:$I$43,A70,$H$22:$H$43)-SUMIF($I$47:$I$65,A70,$H$47:$H$65)</f>
        <v>0</v>
      </c>
      <c r="I70" s="122"/>
      <c r="J70" s="476">
        <f>G70+SUMIF($L$14:$L$19,A70,$J$14:$J$19)-SUMIF($L$22:$L$43,A70,$J$22:$J$43)-SUMIF($L$47:$L$65,A70,$J$47:$J$65)</f>
        <v>0</v>
      </c>
      <c r="K70" s="477">
        <f>H70+SUMIF($L$14:$L$19,A70,$K$14:$K$19)-SUMIF($L$22:$L$43,A70,$K$22:$K$43)-SUMIF($L$47:$L$65,A70,$K$47:$K$65)</f>
        <v>0</v>
      </c>
      <c r="L70" s="123"/>
      <c r="M70" s="476">
        <f>J70+SUMIF($O$14:$O$19,A70,$M$14:$M$19)-SUMIF($O$22:$O$43,A70,$M$22:$M$43)-SUMIF($O$47:$O$65,A70,$M$47:$M$65)</f>
        <v>0</v>
      </c>
      <c r="N70" s="477">
        <f>K70+SUMIF($O$14:$O$19,A70,$N$14:$N$19)-SUMIF($O$22:$O$43,A70,$N$22:$N$43)-SUMIF($O$47:$O$65,A70,$N$47:$N$65)</f>
        <v>0</v>
      </c>
      <c r="P70" s="476">
        <f>M70+SUMIF($R$14:$R$19,A70,$P$14:$P$19)-SUMIF($R$22:$R$43,A70,$P$22:$P$43)-SUMIF($R$47:$R$65,A70,$P$47:$P$65)</f>
        <v>0</v>
      </c>
      <c r="Q70" s="477">
        <f>N70+SUMIF($R$14:$R$19,A70,$Q$14:$Q$19)-SUMIF($R$22:$R$43,A70,$Q$22:$Q$43)-SUMIF($R$47:$R$65,A70,$Q$47:$Q$65)</f>
        <v>0</v>
      </c>
      <c r="T70" s="30"/>
      <c r="U70" s="30"/>
      <c r="V70" s="30"/>
    </row>
    <row r="71" spans="1:47" ht="15.6">
      <c r="A71" s="340">
        <f>Actifs!A11</f>
        <v>2</v>
      </c>
      <c r="B71" s="474"/>
      <c r="C71" s="341" t="str">
        <f>Actifs!B11</f>
        <v>Compte 2</v>
      </c>
      <c r="D71" s="476">
        <f t="shared" ref="D71:D74" si="6">B71+SUMIF($F$14:$F$19,A71,$D$14:$D$19)-SUMIF($F$22:$F$43,A71,$D$22:$D$43)-SUMIF($F$47:$F$65,A71,$D$47:$D$65)</f>
        <v>0</v>
      </c>
      <c r="E71" s="477">
        <f t="shared" ref="E71:E74" si="7">B71+SUMIF($F$14:$F$19,A71,$E$14:$E$19)-SUMIF($F$22:$F$43,A71,$E$22:$E$43)-SUMIF($F$47:$F$65,A71,$E$47:$E$65)</f>
        <v>0</v>
      </c>
      <c r="G71" s="476">
        <f t="shared" ref="G71:G75" si="8">D71+SUMIF($I$14:$I$19,A71,$G$14:$G$19)-SUMIF($I$22:$I$43,A71,$G$22:$G$43)-SUMIF($I$47:$I$65,A71,$G$47:$G$65)</f>
        <v>0</v>
      </c>
      <c r="H71" s="477">
        <f t="shared" ref="H71:H75" si="9">E71+SUMIF($I$14:$I$19,A71,$H$14:$H$19)-SUMIF($I$22:$I$43,A71,$H$22:$H$43)-SUMIF($I$47:$I$65,A71,$H$47:$H$65)</f>
        <v>0</v>
      </c>
      <c r="J71" s="476">
        <f t="shared" ref="J71:J74" si="10">G71+SUMIF($L$14:$L$19,A71,$J$14:$J$19)-SUMIF($L$22:$L$43,A71,$J$22:$J$43)-SUMIF($L$47:$L$65,A71,$J$47:$J$65)</f>
        <v>0</v>
      </c>
      <c r="K71" s="477">
        <f t="shared" ref="K71:K75" si="11">H71+SUMIF($L$14:$L$19,A71,$K$14:$K$19)-SUMIF($L$22:$L$43,A71,$K$22:$K$43)-SUMIF($L$47:$L$65,A71,$K$47:$K$65)</f>
        <v>0</v>
      </c>
      <c r="M71" s="476">
        <f t="shared" ref="M71:M74" si="12">J71+SUMIF($O$14:$O$19,A71,$M$14:$M$19)-SUMIF($O$22:$O$43,A71,$M$22:$M$43)-SUMIF($O$47:$O$65,A71,$M$47:$M$65)</f>
        <v>0</v>
      </c>
      <c r="N71" s="477">
        <f t="shared" ref="N71:N74" si="13">K71+SUMIF($O$14:$O$19,A71,$N$14:$N$19)-SUMIF($O$22:$O$43,A71,$N$22:$N$43)-SUMIF($O$47:$O$65,A71,$N$47:$N$65)</f>
        <v>0</v>
      </c>
      <c r="P71" s="476">
        <f t="shared" ref="P71:P74" si="14">M71+SUMIF($R$14:$R$19,A71,$P$14:$P$19)-SUMIF($R$22:$R$43,A71,$P$22:$P$43)-SUMIF($R$47:$R$65,A71,$P$47:$P$65)</f>
        <v>0</v>
      </c>
      <c r="Q71" s="477">
        <f t="shared" ref="Q71:Q74" si="15">N71+SUMIF($R$14:$R$19,A71,$Q$14:$Q$19)-SUMIF($R$22:$R$43,A71,$Q$22:$Q$43)-SUMIF($R$47:$R$65,A71,$Q$47:$Q$65)</f>
        <v>0</v>
      </c>
      <c r="T71" s="30"/>
      <c r="U71" s="30"/>
      <c r="V71" s="30"/>
    </row>
    <row r="72" spans="1:47" ht="15.6">
      <c r="A72" s="340">
        <f>Actifs!A12</f>
        <v>3</v>
      </c>
      <c r="B72" s="474"/>
      <c r="C72" s="341" t="str">
        <f>Actifs!B12</f>
        <v>Compte 3</v>
      </c>
      <c r="D72" s="476">
        <f t="shared" si="6"/>
        <v>0</v>
      </c>
      <c r="E72" s="477">
        <f t="shared" si="7"/>
        <v>0</v>
      </c>
      <c r="G72" s="476">
        <f t="shared" si="8"/>
        <v>0</v>
      </c>
      <c r="H72" s="477">
        <f t="shared" si="9"/>
        <v>0</v>
      </c>
      <c r="J72" s="476">
        <f t="shared" si="10"/>
        <v>0</v>
      </c>
      <c r="K72" s="477">
        <f t="shared" si="11"/>
        <v>0</v>
      </c>
      <c r="M72" s="476">
        <f t="shared" si="12"/>
        <v>0</v>
      </c>
      <c r="N72" s="477">
        <f t="shared" si="13"/>
        <v>0</v>
      </c>
      <c r="P72" s="476">
        <f>M72+SUMIF($R$14:$R$19,A72,$P$14:$P$19)-SUMIF($R$22:$R$43,A72,$P$22:$P$43)-SUMIF($R$47:$R$65,A72,$P$47:$P$65)</f>
        <v>0</v>
      </c>
      <c r="Q72" s="477">
        <f t="shared" si="15"/>
        <v>0</v>
      </c>
      <c r="S72" s="699" t="s">
        <v>580</v>
      </c>
      <c r="T72" s="699"/>
      <c r="U72" s="30"/>
      <c r="V72" s="30"/>
    </row>
    <row r="73" spans="1:47" ht="15.6">
      <c r="A73" s="340">
        <f>Actifs!A13</f>
        <v>4</v>
      </c>
      <c r="B73" s="474"/>
      <c r="C73" s="341" t="str">
        <f>Actifs!B13</f>
        <v>Compte 4</v>
      </c>
      <c r="D73" s="476">
        <f t="shared" si="6"/>
        <v>0</v>
      </c>
      <c r="E73" s="477">
        <f t="shared" si="7"/>
        <v>0</v>
      </c>
      <c r="G73" s="476">
        <f t="shared" si="8"/>
        <v>0</v>
      </c>
      <c r="H73" s="477">
        <f t="shared" si="9"/>
        <v>0</v>
      </c>
      <c r="J73" s="476">
        <f t="shared" si="10"/>
        <v>0</v>
      </c>
      <c r="K73" s="477">
        <f t="shared" si="11"/>
        <v>0</v>
      </c>
      <c r="M73" s="476">
        <f t="shared" si="12"/>
        <v>0</v>
      </c>
      <c r="N73" s="477">
        <f t="shared" si="13"/>
        <v>0</v>
      </c>
      <c r="P73" s="476">
        <f t="shared" si="14"/>
        <v>0</v>
      </c>
      <c r="Q73" s="477">
        <f t="shared" si="15"/>
        <v>0</v>
      </c>
      <c r="S73" s="699"/>
      <c r="T73" s="699"/>
      <c r="U73" s="30"/>
      <c r="V73" s="30"/>
    </row>
    <row r="74" spans="1:47" ht="15.6">
      <c r="A74" s="340">
        <f>Actifs!A14</f>
        <v>5</v>
      </c>
      <c r="B74" s="474"/>
      <c r="C74" s="341" t="str">
        <f>Actifs!B14</f>
        <v>Compte 5</v>
      </c>
      <c r="D74" s="476">
        <f t="shared" si="6"/>
        <v>0</v>
      </c>
      <c r="E74" s="477">
        <f t="shared" si="7"/>
        <v>0</v>
      </c>
      <c r="G74" s="476">
        <f t="shared" si="8"/>
        <v>0</v>
      </c>
      <c r="H74" s="477">
        <f t="shared" si="9"/>
        <v>0</v>
      </c>
      <c r="J74" s="476">
        <f t="shared" si="10"/>
        <v>0</v>
      </c>
      <c r="K74" s="477">
        <f t="shared" si="11"/>
        <v>0</v>
      </c>
      <c r="M74" s="476">
        <f t="shared" si="12"/>
        <v>0</v>
      </c>
      <c r="N74" s="477">
        <f t="shared" si="13"/>
        <v>0</v>
      </c>
      <c r="P74" s="476">
        <f t="shared" si="14"/>
        <v>0</v>
      </c>
      <c r="Q74" s="477">
        <f t="shared" si="15"/>
        <v>0</v>
      </c>
      <c r="S74" s="699"/>
      <c r="T74" s="699"/>
      <c r="U74" s="30"/>
      <c r="V74" s="30"/>
    </row>
    <row r="75" spans="1:47" ht="15.6">
      <c r="A75" s="342">
        <f>Actifs!A15</f>
        <v>6</v>
      </c>
      <c r="B75" s="475"/>
      <c r="C75" s="343" t="str">
        <f>Actifs!B15</f>
        <v>Compte 6</v>
      </c>
      <c r="D75" s="478">
        <f>B75+SUMIF($F$14:$F$19,A75,$D$14:$D$19)-SUMIF($F$22:$F$43,A75,$D$22:$D$43)-SUMIF($F$47:$F$65,A75,$D$47:$D$65)</f>
        <v>0</v>
      </c>
      <c r="E75" s="479">
        <f>B75+SUMIF($F$14:$F$19,A75,$E$14:$E$19)-SUMIF($F$22:$F$43,A75,$E$22:$E$43)-SUMIF($F$47:$F$65,A75,$E$47:$E$65)</f>
        <v>0</v>
      </c>
      <c r="G75" s="478">
        <f t="shared" si="8"/>
        <v>0</v>
      </c>
      <c r="H75" s="479">
        <f t="shared" si="9"/>
        <v>0</v>
      </c>
      <c r="J75" s="478">
        <f>G75+SUMIF($L$14:$L$19,A75,$J$14:$J$19)-SUMIF($L$22:$L$43,A75,$J$22:$J$43)-SUMIF($L$47:$L$65,A75,$J$47:$J$65)</f>
        <v>0</v>
      </c>
      <c r="K75" s="602">
        <f t="shared" si="11"/>
        <v>0</v>
      </c>
      <c r="M75" s="478">
        <f>J75+SUMIF($O$14:$O$19,A75,$M$14:$M$19)-SUMIF($O$22:$O$43,A75,$M$22:$M$43)-SUMIF($O$47:$O$65,A75,$M$47:$M$65)</f>
        <v>0</v>
      </c>
      <c r="N75" s="479">
        <f>K75+SUMIF($O$14:$O$19,A75,$N$14:$N$19)-SUMIF($O$22:$O$43,A75,$N$22:$N$43)-SUMIF($O$47:$O$65,A75,$N$47:$N$65)</f>
        <v>0</v>
      </c>
      <c r="P75" s="478">
        <f>M75+SUMIF($R$14:$R$19,A75,$P$14:$P$19)-SUMIF($R$22:$R$43,A75,$P$22:$P$43)-SUMIF($R$47:$R$65,A75,$P$47:$P$65)</f>
        <v>0</v>
      </c>
      <c r="Q75" s="479">
        <f>N75+SUMIF($R$14:$R$19,A75,$Q$14:$Q$19)-SUMIF($R$22:$R$43,A75,$Q$22:$Q$43)-SUMIF($R$47:$R$65,A75,$Q$47:$Q$65)</f>
        <v>0</v>
      </c>
      <c r="S75" s="699"/>
      <c r="T75" s="699"/>
      <c r="U75" s="30"/>
      <c r="V75" s="30"/>
    </row>
    <row r="76" spans="1:47" ht="15.6">
      <c r="B76" s="480">
        <f>SUM(B70:B75)</f>
        <v>0</v>
      </c>
      <c r="D76" s="480">
        <f>SUM(D70:D75)</f>
        <v>0</v>
      </c>
      <c r="E76" s="464">
        <f>SUM(E70:E75)</f>
        <v>0</v>
      </c>
      <c r="G76" s="480">
        <f>SUM(G70:G75)</f>
        <v>0</v>
      </c>
      <c r="H76" s="480">
        <f>SUM(H70:H75)</f>
        <v>0</v>
      </c>
      <c r="J76" s="480">
        <f>SUM(J70:J75)</f>
        <v>0</v>
      </c>
      <c r="K76" s="464">
        <f>SUM(K70:K75)</f>
        <v>0</v>
      </c>
      <c r="M76" s="480">
        <f>SUM(M70:M75)</f>
        <v>0</v>
      </c>
      <c r="N76" s="481">
        <f>SUM(N70:N75)</f>
        <v>0</v>
      </c>
      <c r="P76" s="480">
        <f>SUM(P70:P75)</f>
        <v>0</v>
      </c>
      <c r="Q76" s="464">
        <f>SUM(Q70:Q75)</f>
        <v>0</v>
      </c>
      <c r="S76" s="699"/>
      <c r="T76" s="699"/>
      <c r="U76" s="30"/>
      <c r="V76" s="30"/>
    </row>
    <row r="77" spans="1:47">
      <c r="J77" s="48"/>
      <c r="K77" s="48"/>
    </row>
    <row r="78" spans="1:47" ht="15.6">
      <c r="C78" s="30"/>
      <c r="D78" s="652" t="s">
        <v>499</v>
      </c>
      <c r="E78" s="652"/>
      <c r="F78" s="652"/>
      <c r="G78" s="652"/>
      <c r="H78" s="652"/>
      <c r="I78" s="652"/>
      <c r="J78" s="652"/>
      <c r="K78" s="652"/>
      <c r="L78" s="652"/>
      <c r="M78" s="652"/>
      <c r="N78" s="108"/>
      <c r="O78" s="108"/>
      <c r="P78" s="108"/>
      <c r="Q78" s="108"/>
      <c r="R78" s="108"/>
      <c r="S78" s="108"/>
    </row>
  </sheetData>
  <sheetProtection algorithmName="SHA-512" hashValue="x44//14rdMA3Qv1EDUuluHppE/e90Cmq3NVH6/KXJ4Lt+gEz9YuExbYrJ+bNyoCbOg718MVxdlubt1+QiG+fjg==" saltValue="4FRsu3tx7NwttIBQKA5eIQ==" spinCount="100000" sheet="1" objects="1" scenarios="1"/>
  <mergeCells count="19">
    <mergeCell ref="D78:M78"/>
    <mergeCell ref="J2:R2"/>
    <mergeCell ref="J3:R3"/>
    <mergeCell ref="J4:R4"/>
    <mergeCell ref="J5:R5"/>
    <mergeCell ref="J69:K69"/>
    <mergeCell ref="M69:N69"/>
    <mergeCell ref="P69:Q69"/>
    <mergeCell ref="C3:C4"/>
    <mergeCell ref="A7:B9"/>
    <mergeCell ref="V7:V9"/>
    <mergeCell ref="C8:C9"/>
    <mergeCell ref="B14:B19"/>
    <mergeCell ref="S72:T76"/>
    <mergeCell ref="B22:B43"/>
    <mergeCell ref="B47:B65"/>
    <mergeCell ref="A68:B68"/>
    <mergeCell ref="D69:E69"/>
    <mergeCell ref="G69:H69"/>
  </mergeCells>
  <dataValidations count="2">
    <dataValidation type="list" allowBlank="1" showInputMessage="1" showErrorMessage="1" sqref="R47:R65 I22:I43 I14:I19 F14:F19 F47:F65 F22:F43 I47:I65 O14:O19 R14:R19 L14:L19 O22:O43 R22:R43 L22:L43 O47:O65 L47:L65" xr:uid="{57E33862-385E-4663-B96C-C5C907036166}">
      <formula1>"1,2,3,4,5,6"</formula1>
    </dataValidation>
    <dataValidation type="list" allowBlank="1" showInputMessage="1" showErrorMessage="1" sqref="V22:V43" xr:uid="{D3FDDD08-5BC8-44A8-A110-2E79AB6E1C52}">
      <formula1>Obligations_Liste</formula1>
    </dataValidation>
  </dataValidations>
  <hyperlinks>
    <hyperlink ref="C3:C4" location="Deb_Bilan" display="Retour au bilan" xr:uid="{0ACA2F4B-4013-4287-8A6D-AB63A1D902C7}"/>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F5E6610-4770-49FC-B7AD-83F1E690CD9D}">
          <x14:formula1>
            <xm:f>'Bilan annuel'!$A$32:$A$50</xm:f>
          </x14:formula1>
          <xm:sqref>V47:V65</xm:sqref>
        </x14:dataValidation>
        <x14:dataValidation type="list" allowBlank="1" showInputMessage="1" showErrorMessage="1" xr:uid="{F27E26F2-C488-47CB-9D5D-CF62C8A7F632}">
          <x14:formula1>
            <xm:f>'Bilan annuel'!$A$9:$A$14</xm:f>
          </x14:formula1>
          <xm:sqref>V14:V18 V19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F0EF2-19AB-1240-8C00-2BC4A2CE458D}">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705" t="s">
        <v>12</v>
      </c>
      <c r="K2" s="706"/>
      <c r="L2" s="706"/>
      <c r="M2" s="706"/>
      <c r="N2" s="706"/>
      <c r="O2" s="706"/>
      <c r="P2" s="706"/>
      <c r="Q2" s="706"/>
      <c r="R2" s="707"/>
      <c r="W2" s="116"/>
      <c r="X2" s="116"/>
      <c r="Y2" s="116"/>
      <c r="Z2" s="117"/>
      <c r="AA2" s="116"/>
      <c r="AB2" s="116"/>
      <c r="AC2" s="116"/>
    </row>
    <row r="3" spans="1:29" ht="15.6" customHeight="1">
      <c r="C3" s="635" t="s">
        <v>577</v>
      </c>
      <c r="D3" s="111"/>
      <c r="G3" s="107" t="s">
        <v>75</v>
      </c>
      <c r="H3" s="313">
        <f>'Bilan annuel'!C3</f>
        <v>0</v>
      </c>
      <c r="J3" s="708"/>
      <c r="K3" s="709"/>
      <c r="L3" s="709"/>
      <c r="M3" s="709"/>
      <c r="N3" s="709"/>
      <c r="O3" s="709"/>
      <c r="P3" s="709"/>
      <c r="Q3" s="709"/>
      <c r="R3" s="710"/>
      <c r="W3" s="318"/>
      <c r="X3" s="318"/>
      <c r="Y3" s="318"/>
      <c r="Z3" s="318"/>
      <c r="AA3" s="318"/>
      <c r="AB3" s="318"/>
      <c r="AC3" s="318"/>
    </row>
    <row r="4" spans="1:29" ht="15.6" customHeight="1" thickBot="1">
      <c r="B4" s="75"/>
      <c r="C4" s="636"/>
      <c r="D4" s="114"/>
      <c r="E4" s="114"/>
      <c r="F4" s="114"/>
      <c r="G4" s="114"/>
      <c r="H4" s="114"/>
      <c r="I4" s="115"/>
      <c r="J4" s="711"/>
      <c r="K4" s="712"/>
      <c r="L4" s="712"/>
      <c r="M4" s="712"/>
      <c r="N4" s="712"/>
      <c r="O4" s="712"/>
      <c r="P4" s="712"/>
      <c r="Q4" s="712"/>
      <c r="R4" s="713"/>
      <c r="W4" s="318"/>
      <c r="X4" s="318"/>
      <c r="Y4" s="318"/>
      <c r="Z4" s="318"/>
      <c r="AA4" s="318"/>
      <c r="AB4" s="318"/>
      <c r="AC4" s="318"/>
    </row>
    <row r="5" spans="1:29" ht="15.6" customHeight="1">
      <c r="D5" s="114"/>
      <c r="E5" s="114"/>
      <c r="F5" s="114"/>
      <c r="G5" s="114"/>
      <c r="H5" s="114"/>
      <c r="I5" s="115"/>
      <c r="J5" s="714"/>
      <c r="K5" s="715"/>
      <c r="L5" s="715"/>
      <c r="M5" s="715"/>
      <c r="N5" s="715"/>
      <c r="O5" s="715"/>
      <c r="P5" s="715"/>
      <c r="Q5" s="715"/>
      <c r="R5" s="716"/>
      <c r="S5" s="35"/>
      <c r="W5" s="318"/>
      <c r="X5" s="318"/>
      <c r="Y5" s="318"/>
      <c r="Z5" s="318"/>
      <c r="AA5" s="318"/>
      <c r="AB5" s="318"/>
      <c r="AC5" s="318"/>
    </row>
    <row r="6" spans="1:29" ht="15.6" customHeight="1">
      <c r="D6" s="38"/>
      <c r="E6" s="64"/>
      <c r="S6" s="35"/>
      <c r="W6" s="318"/>
      <c r="X6" s="318"/>
      <c r="Y6" s="318"/>
      <c r="Z6" s="318"/>
      <c r="AA6" s="318"/>
      <c r="AB6" s="318"/>
      <c r="AC6" s="318"/>
    </row>
    <row r="7" spans="1:29" ht="15.6" customHeight="1">
      <c r="A7" s="700" t="s">
        <v>578</v>
      </c>
      <c r="B7" s="700"/>
      <c r="D7" s="112" t="s">
        <v>162</v>
      </c>
      <c r="E7" s="319"/>
      <c r="F7" s="43"/>
      <c r="G7" s="112" t="s">
        <v>163</v>
      </c>
      <c r="H7" s="112"/>
      <c r="I7" s="43"/>
      <c r="J7" s="112" t="s">
        <v>164</v>
      </c>
      <c r="K7" s="112"/>
      <c r="L7" s="29"/>
      <c r="M7" s="112" t="s">
        <v>165</v>
      </c>
      <c r="N7" s="112"/>
      <c r="O7" s="112"/>
      <c r="P7" s="112" t="s">
        <v>166</v>
      </c>
      <c r="Q7" s="112"/>
      <c r="R7" s="112"/>
      <c r="S7" s="35"/>
      <c r="T7" s="336"/>
      <c r="U7" s="336"/>
      <c r="V7" s="701" t="s">
        <v>632</v>
      </c>
      <c r="W7" s="319"/>
      <c r="X7" s="319"/>
      <c r="Y7" s="319"/>
      <c r="Z7" s="319"/>
      <c r="AA7" s="319"/>
      <c r="AB7" s="319"/>
      <c r="AC7" s="319"/>
    </row>
    <row r="8" spans="1:29" ht="15.6" customHeight="1">
      <c r="A8" s="700"/>
      <c r="B8" s="700"/>
      <c r="C8" s="702" t="s">
        <v>179</v>
      </c>
      <c r="D8" s="113" t="s">
        <v>167</v>
      </c>
      <c r="E8" s="118"/>
      <c r="F8" s="42"/>
      <c r="G8" s="113" t="s">
        <v>167</v>
      </c>
      <c r="H8" s="337" t="str">
        <f>IF(E9&lt;&gt;0,E9+1,"")</f>
        <v/>
      </c>
      <c r="I8" s="42"/>
      <c r="J8" s="113" t="s">
        <v>167</v>
      </c>
      <c r="K8" s="337" t="str">
        <f>IF(H9&lt;&gt;0,H9+1,"")</f>
        <v/>
      </c>
      <c r="L8" s="41"/>
      <c r="M8" s="113" t="s">
        <v>167</v>
      </c>
      <c r="N8" s="337" t="str">
        <f>IF(K9&lt;&gt;0,K9+1,"")</f>
        <v/>
      </c>
      <c r="P8" s="113" t="s">
        <v>167</v>
      </c>
      <c r="Q8" s="337" t="str">
        <f>IF(N9&lt;&gt;0,N9+1,"")</f>
        <v/>
      </c>
      <c r="S8" s="35"/>
      <c r="T8" s="336"/>
      <c r="U8" s="336"/>
      <c r="V8" s="701"/>
    </row>
    <row r="9" spans="1:29" ht="15.6" customHeight="1">
      <c r="A9" s="700"/>
      <c r="B9" s="700"/>
      <c r="C9" s="702"/>
      <c r="D9" s="113" t="s">
        <v>168</v>
      </c>
      <c r="E9" s="119"/>
      <c r="G9" s="113" t="s">
        <v>168</v>
      </c>
      <c r="H9" s="119"/>
      <c r="J9" s="113" t="s">
        <v>168</v>
      </c>
      <c r="K9" s="119"/>
      <c r="M9" s="113" t="s">
        <v>168</v>
      </c>
      <c r="N9" s="119"/>
      <c r="O9" s="41"/>
      <c r="P9" s="113" t="s">
        <v>168</v>
      </c>
      <c r="Q9" s="119"/>
      <c r="R9" s="41"/>
      <c r="S9" s="35"/>
      <c r="T9" s="336"/>
      <c r="U9" s="336"/>
      <c r="V9" s="701"/>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68" t="s">
        <v>171</v>
      </c>
      <c r="E11" s="569" t="s">
        <v>172</v>
      </c>
      <c r="F11" s="570" t="s">
        <v>152</v>
      </c>
      <c r="G11" s="568" t="s">
        <v>171</v>
      </c>
      <c r="H11" s="569" t="s">
        <v>172</v>
      </c>
      <c r="I11" s="570" t="s">
        <v>152</v>
      </c>
      <c r="J11" s="568" t="s">
        <v>171</v>
      </c>
      <c r="K11" s="569" t="s">
        <v>172</v>
      </c>
      <c r="L11" s="570" t="s">
        <v>152</v>
      </c>
      <c r="M11" s="568" t="s">
        <v>171</v>
      </c>
      <c r="N11" s="569" t="s">
        <v>172</v>
      </c>
      <c r="O11" s="570" t="s">
        <v>152</v>
      </c>
      <c r="P11" s="568" t="s">
        <v>171</v>
      </c>
      <c r="Q11" s="569" t="s">
        <v>172</v>
      </c>
      <c r="R11" s="570" t="s">
        <v>152</v>
      </c>
      <c r="S11" s="35"/>
      <c r="T11" s="35"/>
      <c r="U11" s="35"/>
    </row>
    <row r="12" spans="1:29" s="30" customFormat="1" ht="15.6" customHeight="1">
      <c r="B12" s="338"/>
      <c r="C12" s="604" t="s">
        <v>635</v>
      </c>
      <c r="D12" s="571">
        <f>B76</f>
        <v>0</v>
      </c>
      <c r="E12" s="572">
        <f>D12</f>
        <v>0</v>
      </c>
      <c r="F12" s="573"/>
      <c r="G12" s="574">
        <f>D67</f>
        <v>0</v>
      </c>
      <c r="H12" s="575">
        <f>E67</f>
        <v>0</v>
      </c>
      <c r="I12" s="573"/>
      <c r="J12" s="574">
        <f>G67</f>
        <v>0</v>
      </c>
      <c r="K12" s="575">
        <f>H67</f>
        <v>0</v>
      </c>
      <c r="L12" s="573"/>
      <c r="M12" s="574">
        <f>J67</f>
        <v>0</v>
      </c>
      <c r="N12" s="575">
        <f>K67</f>
        <v>0</v>
      </c>
      <c r="O12" s="573"/>
      <c r="P12" s="574">
        <f>M67</f>
        <v>0</v>
      </c>
      <c r="Q12" s="575">
        <f>N67</f>
        <v>0</v>
      </c>
      <c r="R12" s="573"/>
      <c r="T12" s="174"/>
      <c r="U12" s="175" t="s">
        <v>169</v>
      </c>
      <c r="V12" s="36" t="s">
        <v>170</v>
      </c>
    </row>
    <row r="13" spans="1:29" s="37" customFormat="1" ht="15.6" customHeight="1">
      <c r="B13" s="176"/>
      <c r="C13" s="177" t="str">
        <f>'Prévision annuelle'!A10</f>
        <v>Revenus</v>
      </c>
      <c r="D13" s="178"/>
      <c r="E13" s="179"/>
      <c r="F13" s="180"/>
      <c r="G13" s="178"/>
      <c r="H13" s="179"/>
      <c r="I13" s="180"/>
      <c r="J13" s="178"/>
      <c r="K13" s="179"/>
      <c r="L13" s="180"/>
      <c r="M13" s="178"/>
      <c r="N13" s="179"/>
      <c r="O13" s="180"/>
      <c r="P13" s="178"/>
      <c r="Q13" s="179"/>
      <c r="R13" s="180"/>
      <c r="T13" s="181" t="str">
        <f>C13</f>
        <v>Revenus</v>
      </c>
      <c r="U13" s="179"/>
      <c r="V13" s="180"/>
    </row>
    <row r="14" spans="1:29" ht="15.6" customHeight="1">
      <c r="B14" s="703" t="str">
        <f>'Prévision annuelle'!A10</f>
        <v>Revenus</v>
      </c>
      <c r="C14" s="154"/>
      <c r="D14" s="576"/>
      <c r="E14" s="577"/>
      <c r="F14" s="149"/>
      <c r="G14" s="576"/>
      <c r="H14" s="577"/>
      <c r="I14" s="149"/>
      <c r="J14" s="576"/>
      <c r="K14" s="577"/>
      <c r="L14" s="149"/>
      <c r="M14" s="576"/>
      <c r="N14" s="577"/>
      <c r="O14" s="149"/>
      <c r="P14" s="576"/>
      <c r="Q14" s="577"/>
      <c r="R14" s="149"/>
      <c r="T14" s="578">
        <f t="shared" ref="T14:T19" si="0">C14</f>
        <v>0</v>
      </c>
      <c r="U14" s="579">
        <f t="shared" ref="U14:U19" si="1">SUM(E14,H14,K14,N14,Q14)</f>
        <v>0</v>
      </c>
      <c r="V14" s="333"/>
    </row>
    <row r="15" spans="1:29" ht="15.6" customHeight="1">
      <c r="B15" s="703"/>
      <c r="C15" s="155"/>
      <c r="D15" s="455"/>
      <c r="E15" s="456"/>
      <c r="F15" s="149"/>
      <c r="G15" s="455"/>
      <c r="H15" s="456"/>
      <c r="I15" s="149"/>
      <c r="J15" s="455"/>
      <c r="K15" s="456"/>
      <c r="L15" s="149"/>
      <c r="M15" s="455"/>
      <c r="N15" s="456"/>
      <c r="O15" s="149"/>
      <c r="P15" s="455"/>
      <c r="Q15" s="456"/>
      <c r="R15" s="149"/>
      <c r="T15" s="330">
        <f t="shared" si="0"/>
        <v>0</v>
      </c>
      <c r="U15" s="182">
        <f t="shared" si="1"/>
        <v>0</v>
      </c>
      <c r="V15" s="333"/>
    </row>
    <row r="16" spans="1:29" ht="15.6" customHeight="1">
      <c r="B16" s="703"/>
      <c r="C16" s="155"/>
      <c r="D16" s="455"/>
      <c r="E16" s="456"/>
      <c r="F16" s="149"/>
      <c r="G16" s="455"/>
      <c r="H16" s="456"/>
      <c r="I16" s="149"/>
      <c r="J16" s="455"/>
      <c r="K16" s="456"/>
      <c r="L16" s="149"/>
      <c r="M16" s="455"/>
      <c r="N16" s="456"/>
      <c r="O16" s="149"/>
      <c r="P16" s="455"/>
      <c r="Q16" s="456"/>
      <c r="R16" s="149"/>
      <c r="T16" s="330">
        <f t="shared" si="0"/>
        <v>0</v>
      </c>
      <c r="U16" s="182">
        <f t="shared" si="1"/>
        <v>0</v>
      </c>
      <c r="V16" s="333"/>
    </row>
    <row r="17" spans="2:22" ht="15.6" customHeight="1">
      <c r="B17" s="703"/>
      <c r="C17" s="155"/>
      <c r="D17" s="455"/>
      <c r="E17" s="456"/>
      <c r="F17" s="149"/>
      <c r="G17" s="455"/>
      <c r="H17" s="456"/>
      <c r="I17" s="149"/>
      <c r="J17" s="455"/>
      <c r="K17" s="456"/>
      <c r="L17" s="149"/>
      <c r="M17" s="455"/>
      <c r="N17" s="456"/>
      <c r="O17" s="149"/>
      <c r="P17" s="455"/>
      <c r="Q17" s="456"/>
      <c r="R17" s="149"/>
      <c r="T17" s="330">
        <f t="shared" si="0"/>
        <v>0</v>
      </c>
      <c r="U17" s="182">
        <f t="shared" si="1"/>
        <v>0</v>
      </c>
      <c r="V17" s="333"/>
    </row>
    <row r="18" spans="2:22" ht="15.6" customHeight="1">
      <c r="B18" s="703"/>
      <c r="C18" s="155"/>
      <c r="D18" s="455"/>
      <c r="E18" s="456"/>
      <c r="F18" s="149"/>
      <c r="G18" s="455"/>
      <c r="H18" s="456"/>
      <c r="I18" s="149"/>
      <c r="J18" s="455"/>
      <c r="K18" s="456"/>
      <c r="L18" s="149"/>
      <c r="M18" s="455"/>
      <c r="N18" s="456"/>
      <c r="O18" s="149"/>
      <c r="P18" s="455"/>
      <c r="Q18" s="456"/>
      <c r="R18" s="149"/>
      <c r="T18" s="331">
        <f t="shared" si="0"/>
        <v>0</v>
      </c>
      <c r="U18" s="183">
        <f t="shared" si="1"/>
        <v>0</v>
      </c>
      <c r="V18" s="333"/>
    </row>
    <row r="19" spans="2:22" ht="15.6" customHeight="1">
      <c r="B19" s="703"/>
      <c r="C19" s="156"/>
      <c r="D19" s="457"/>
      <c r="E19" s="458"/>
      <c r="F19" s="151"/>
      <c r="G19" s="457"/>
      <c r="H19" s="458"/>
      <c r="I19" s="151"/>
      <c r="J19" s="457"/>
      <c r="K19" s="458"/>
      <c r="L19" s="151"/>
      <c r="M19" s="457"/>
      <c r="N19" s="458"/>
      <c r="O19" s="151"/>
      <c r="P19" s="457"/>
      <c r="Q19" s="458"/>
      <c r="R19" s="151"/>
      <c r="T19" s="331">
        <f t="shared" si="0"/>
        <v>0</v>
      </c>
      <c r="U19" s="183">
        <f t="shared" si="1"/>
        <v>0</v>
      </c>
      <c r="V19" s="333"/>
    </row>
    <row r="20" spans="2:22" ht="15.6" customHeight="1">
      <c r="B20" s="40"/>
      <c r="C20" s="184" t="s">
        <v>88</v>
      </c>
      <c r="D20" s="459">
        <f>SUM(D12,D14:D19)</f>
        <v>0</v>
      </c>
      <c r="E20" s="460">
        <f>SUM(E12,E14:E19)</f>
        <v>0</v>
      </c>
      <c r="F20" s="185"/>
      <c r="G20" s="459">
        <f>SUM(G12,G14:G19)</f>
        <v>0</v>
      </c>
      <c r="H20" s="460">
        <f>SUM(H12,H14:H19)</f>
        <v>0</v>
      </c>
      <c r="I20" s="185"/>
      <c r="J20" s="459">
        <f>SUM(J12,J14:J19)</f>
        <v>0</v>
      </c>
      <c r="K20" s="460">
        <f>SUM(K12,K14:K19)</f>
        <v>0</v>
      </c>
      <c r="L20" s="186"/>
      <c r="M20" s="459">
        <f>SUM(M12,M14:M19)</f>
        <v>0</v>
      </c>
      <c r="N20" s="460">
        <f>SUM(N12,N14:N19)</f>
        <v>0</v>
      </c>
      <c r="O20" s="186"/>
      <c r="P20" s="459">
        <f>SUM(P12,P14:P19)</f>
        <v>0</v>
      </c>
      <c r="Q20" s="460">
        <f>SUM(Q12,Q14:Q19)</f>
        <v>0</v>
      </c>
      <c r="R20" s="186"/>
      <c r="T20" s="187"/>
      <c r="U20" s="469">
        <f>SUM(U14:U19)</f>
        <v>0</v>
      </c>
      <c r="V20" s="188"/>
    </row>
    <row r="21" spans="2:22" ht="15.6" customHeight="1">
      <c r="B21" s="189"/>
      <c r="C21" s="580" t="s">
        <v>173</v>
      </c>
      <c r="D21" s="581"/>
      <c r="E21" s="582"/>
      <c r="F21" s="583"/>
      <c r="G21" s="581"/>
      <c r="H21" s="582"/>
      <c r="I21" s="583"/>
      <c r="J21" s="584"/>
      <c r="K21" s="585"/>
      <c r="L21" s="583"/>
      <c r="M21" s="584"/>
      <c r="N21" s="585"/>
      <c r="O21" s="583"/>
      <c r="P21" s="584"/>
      <c r="Q21" s="585"/>
      <c r="R21" s="583"/>
      <c r="T21" s="586" t="str">
        <f>C21</f>
        <v>Obligations et dettes</v>
      </c>
      <c r="U21" s="587"/>
      <c r="V21" s="583"/>
    </row>
    <row r="22" spans="2:22" ht="15.6" customHeight="1">
      <c r="B22" s="704" t="str">
        <f>C21</f>
        <v>Obligations et dettes</v>
      </c>
      <c r="C22" s="154"/>
      <c r="D22" s="576"/>
      <c r="E22" s="577"/>
      <c r="F22" s="149"/>
      <c r="G22" s="576"/>
      <c r="H22" s="577"/>
      <c r="I22" s="149"/>
      <c r="J22" s="576"/>
      <c r="K22" s="577"/>
      <c r="L22" s="149"/>
      <c r="M22" s="576"/>
      <c r="N22" s="577"/>
      <c r="O22" s="149"/>
      <c r="P22" s="576"/>
      <c r="Q22" s="577"/>
      <c r="R22" s="149"/>
      <c r="T22" s="578">
        <f t="shared" ref="T22:T43" si="2">C22</f>
        <v>0</v>
      </c>
      <c r="U22" s="579">
        <f t="shared" ref="U22:U42" si="3">SUM(E22,H22,K22,N22,Q22)</f>
        <v>0</v>
      </c>
      <c r="V22" s="333"/>
    </row>
    <row r="23" spans="2:22" ht="15.6" customHeight="1">
      <c r="B23" s="704"/>
      <c r="C23" s="155"/>
      <c r="D23" s="455"/>
      <c r="E23" s="456"/>
      <c r="F23" s="150"/>
      <c r="G23" s="455"/>
      <c r="H23" s="456"/>
      <c r="I23" s="150"/>
      <c r="J23" s="455"/>
      <c r="K23" s="456"/>
      <c r="L23" s="150"/>
      <c r="M23" s="455"/>
      <c r="N23" s="456"/>
      <c r="O23" s="150"/>
      <c r="P23" s="455"/>
      <c r="Q23" s="456"/>
      <c r="R23" s="150"/>
      <c r="T23" s="330">
        <f t="shared" si="2"/>
        <v>0</v>
      </c>
      <c r="U23" s="182">
        <f t="shared" si="3"/>
        <v>0</v>
      </c>
      <c r="V23" s="334"/>
    </row>
    <row r="24" spans="2:22" ht="15.6" customHeight="1">
      <c r="B24" s="704"/>
      <c r="C24" s="155"/>
      <c r="D24" s="455"/>
      <c r="E24" s="456"/>
      <c r="F24" s="150"/>
      <c r="G24" s="455"/>
      <c r="H24" s="456"/>
      <c r="I24" s="150"/>
      <c r="J24" s="455"/>
      <c r="K24" s="456"/>
      <c r="L24" s="150"/>
      <c r="M24" s="455"/>
      <c r="N24" s="456"/>
      <c r="O24" s="150"/>
      <c r="P24" s="455"/>
      <c r="Q24" s="456"/>
      <c r="R24" s="150"/>
      <c r="T24" s="330">
        <f t="shared" si="2"/>
        <v>0</v>
      </c>
      <c r="U24" s="182">
        <f t="shared" si="3"/>
        <v>0</v>
      </c>
      <c r="V24" s="334"/>
    </row>
    <row r="25" spans="2:22" ht="15.6" customHeight="1">
      <c r="B25" s="704"/>
      <c r="C25" s="155"/>
      <c r="D25" s="455"/>
      <c r="E25" s="456"/>
      <c r="F25" s="150"/>
      <c r="G25" s="455"/>
      <c r="H25" s="456"/>
      <c r="I25" s="150"/>
      <c r="J25" s="455"/>
      <c r="K25" s="456"/>
      <c r="L25" s="150"/>
      <c r="M25" s="455"/>
      <c r="N25" s="456"/>
      <c r="O25" s="150"/>
      <c r="P25" s="455"/>
      <c r="Q25" s="456"/>
      <c r="R25" s="150"/>
      <c r="T25" s="330">
        <f t="shared" si="2"/>
        <v>0</v>
      </c>
      <c r="U25" s="182">
        <f t="shared" si="3"/>
        <v>0</v>
      </c>
      <c r="V25" s="334"/>
    </row>
    <row r="26" spans="2:22" ht="15.6" customHeight="1">
      <c r="B26" s="704"/>
      <c r="C26" s="155"/>
      <c r="D26" s="455"/>
      <c r="E26" s="456"/>
      <c r="F26" s="150"/>
      <c r="G26" s="455"/>
      <c r="H26" s="456"/>
      <c r="I26" s="150"/>
      <c r="J26" s="455"/>
      <c r="K26" s="456"/>
      <c r="L26" s="150"/>
      <c r="M26" s="455"/>
      <c r="N26" s="456"/>
      <c r="O26" s="150"/>
      <c r="P26" s="455"/>
      <c r="Q26" s="456"/>
      <c r="R26" s="150"/>
      <c r="T26" s="330">
        <f t="shared" si="2"/>
        <v>0</v>
      </c>
      <c r="U26" s="182">
        <f t="shared" si="3"/>
        <v>0</v>
      </c>
      <c r="V26" s="334"/>
    </row>
    <row r="27" spans="2:22" ht="15.6" customHeight="1">
      <c r="B27" s="704"/>
      <c r="C27" s="155"/>
      <c r="D27" s="455"/>
      <c r="E27" s="456"/>
      <c r="F27" s="150"/>
      <c r="G27" s="455"/>
      <c r="H27" s="456"/>
      <c r="I27" s="150"/>
      <c r="J27" s="455"/>
      <c r="K27" s="456"/>
      <c r="L27" s="150"/>
      <c r="M27" s="455"/>
      <c r="N27" s="456"/>
      <c r="O27" s="150"/>
      <c r="P27" s="455"/>
      <c r="Q27" s="456"/>
      <c r="R27" s="150"/>
      <c r="T27" s="330">
        <f t="shared" si="2"/>
        <v>0</v>
      </c>
      <c r="U27" s="182">
        <f t="shared" si="3"/>
        <v>0</v>
      </c>
      <c r="V27" s="334"/>
    </row>
    <row r="28" spans="2:22" ht="15.6" customHeight="1">
      <c r="B28" s="704"/>
      <c r="C28" s="155"/>
      <c r="D28" s="455"/>
      <c r="E28" s="456"/>
      <c r="F28" s="150"/>
      <c r="G28" s="455"/>
      <c r="H28" s="456"/>
      <c r="I28" s="150"/>
      <c r="J28" s="455"/>
      <c r="K28" s="456"/>
      <c r="L28" s="150"/>
      <c r="M28" s="455"/>
      <c r="N28" s="456"/>
      <c r="O28" s="150"/>
      <c r="P28" s="455"/>
      <c r="Q28" s="456"/>
      <c r="R28" s="150"/>
      <c r="T28" s="330">
        <f t="shared" si="2"/>
        <v>0</v>
      </c>
      <c r="U28" s="182">
        <f t="shared" si="3"/>
        <v>0</v>
      </c>
      <c r="V28" s="334"/>
    </row>
    <row r="29" spans="2:22" ht="15.6" customHeight="1">
      <c r="B29" s="704"/>
      <c r="C29" s="155"/>
      <c r="D29" s="455"/>
      <c r="E29" s="456"/>
      <c r="F29" s="150"/>
      <c r="G29" s="455"/>
      <c r="H29" s="456"/>
      <c r="I29" s="150"/>
      <c r="J29" s="455"/>
      <c r="K29" s="456"/>
      <c r="L29" s="150"/>
      <c r="M29" s="455"/>
      <c r="N29" s="456"/>
      <c r="O29" s="150"/>
      <c r="P29" s="455"/>
      <c r="Q29" s="456"/>
      <c r="R29" s="150"/>
      <c r="T29" s="330">
        <f t="shared" si="2"/>
        <v>0</v>
      </c>
      <c r="U29" s="182">
        <f t="shared" si="3"/>
        <v>0</v>
      </c>
      <c r="V29" s="334"/>
    </row>
    <row r="30" spans="2:22" ht="15.6" customHeight="1">
      <c r="B30" s="704"/>
      <c r="C30" s="155"/>
      <c r="D30" s="455"/>
      <c r="E30" s="456"/>
      <c r="F30" s="150"/>
      <c r="G30" s="455"/>
      <c r="H30" s="456"/>
      <c r="I30" s="150"/>
      <c r="J30" s="455"/>
      <c r="K30" s="456"/>
      <c r="L30" s="150"/>
      <c r="M30" s="455"/>
      <c r="N30" s="456"/>
      <c r="O30" s="150"/>
      <c r="P30" s="455"/>
      <c r="Q30" s="456"/>
      <c r="R30" s="150"/>
      <c r="T30" s="330">
        <f t="shared" si="2"/>
        <v>0</v>
      </c>
      <c r="U30" s="182">
        <f t="shared" si="3"/>
        <v>0</v>
      </c>
      <c r="V30" s="334"/>
    </row>
    <row r="31" spans="2:22" ht="15.6" customHeight="1">
      <c r="B31" s="704"/>
      <c r="C31" s="155"/>
      <c r="D31" s="455"/>
      <c r="E31" s="456"/>
      <c r="F31" s="150"/>
      <c r="G31" s="455"/>
      <c r="H31" s="456"/>
      <c r="I31" s="150"/>
      <c r="J31" s="455"/>
      <c r="K31" s="456"/>
      <c r="L31" s="150"/>
      <c r="M31" s="455"/>
      <c r="N31" s="456"/>
      <c r="O31" s="150"/>
      <c r="P31" s="455"/>
      <c r="Q31" s="456"/>
      <c r="R31" s="150"/>
      <c r="T31" s="330">
        <f t="shared" si="2"/>
        <v>0</v>
      </c>
      <c r="U31" s="182">
        <f t="shared" si="3"/>
        <v>0</v>
      </c>
      <c r="V31" s="334"/>
    </row>
    <row r="32" spans="2:22" ht="15.6" customHeight="1">
      <c r="B32" s="704"/>
      <c r="C32" s="155"/>
      <c r="D32" s="455"/>
      <c r="E32" s="456"/>
      <c r="F32" s="150"/>
      <c r="G32" s="455"/>
      <c r="H32" s="456"/>
      <c r="I32" s="150"/>
      <c r="J32" s="455"/>
      <c r="K32" s="456"/>
      <c r="L32" s="150"/>
      <c r="M32" s="455"/>
      <c r="N32" s="456"/>
      <c r="O32" s="150"/>
      <c r="P32" s="455"/>
      <c r="Q32" s="456"/>
      <c r="R32" s="150"/>
      <c r="T32" s="330">
        <f t="shared" si="2"/>
        <v>0</v>
      </c>
      <c r="U32" s="182">
        <f t="shared" si="3"/>
        <v>0</v>
      </c>
      <c r="V32" s="334"/>
    </row>
    <row r="33" spans="2:22" ht="15.6" customHeight="1">
      <c r="B33" s="704"/>
      <c r="C33" s="155"/>
      <c r="D33" s="455"/>
      <c r="E33" s="456"/>
      <c r="F33" s="150"/>
      <c r="G33" s="455"/>
      <c r="H33" s="456"/>
      <c r="I33" s="150"/>
      <c r="J33" s="455"/>
      <c r="K33" s="456"/>
      <c r="L33" s="150"/>
      <c r="M33" s="455"/>
      <c r="N33" s="456"/>
      <c r="O33" s="150"/>
      <c r="P33" s="455"/>
      <c r="Q33" s="456"/>
      <c r="R33" s="150"/>
      <c r="T33" s="330">
        <f t="shared" si="2"/>
        <v>0</v>
      </c>
      <c r="U33" s="182">
        <f t="shared" si="3"/>
        <v>0</v>
      </c>
      <c r="V33" s="334"/>
    </row>
    <row r="34" spans="2:22" ht="15.6" customHeight="1">
      <c r="B34" s="704"/>
      <c r="C34" s="155"/>
      <c r="D34" s="455"/>
      <c r="E34" s="456"/>
      <c r="F34" s="150"/>
      <c r="G34" s="455"/>
      <c r="H34" s="456"/>
      <c r="I34" s="150"/>
      <c r="J34" s="455"/>
      <c r="K34" s="456"/>
      <c r="L34" s="150"/>
      <c r="M34" s="455"/>
      <c r="N34" s="456"/>
      <c r="O34" s="150"/>
      <c r="P34" s="455"/>
      <c r="Q34" s="456"/>
      <c r="R34" s="150"/>
      <c r="T34" s="330">
        <f t="shared" si="2"/>
        <v>0</v>
      </c>
      <c r="U34" s="182">
        <f t="shared" si="3"/>
        <v>0</v>
      </c>
      <c r="V34" s="334"/>
    </row>
    <row r="35" spans="2:22" ht="15.6" customHeight="1">
      <c r="B35" s="704"/>
      <c r="C35" s="155"/>
      <c r="D35" s="455"/>
      <c r="E35" s="456"/>
      <c r="F35" s="150"/>
      <c r="G35" s="455"/>
      <c r="H35" s="456"/>
      <c r="I35" s="150"/>
      <c r="J35" s="455"/>
      <c r="K35" s="456"/>
      <c r="L35" s="150"/>
      <c r="M35" s="455"/>
      <c r="N35" s="456"/>
      <c r="O35" s="150"/>
      <c r="P35" s="455"/>
      <c r="Q35" s="456"/>
      <c r="R35" s="150"/>
      <c r="T35" s="330">
        <f t="shared" si="2"/>
        <v>0</v>
      </c>
      <c r="U35" s="182">
        <f t="shared" si="3"/>
        <v>0</v>
      </c>
      <c r="V35" s="334"/>
    </row>
    <row r="36" spans="2:22" ht="15.6" customHeight="1">
      <c r="B36" s="704"/>
      <c r="C36" s="155"/>
      <c r="D36" s="455"/>
      <c r="E36" s="456"/>
      <c r="F36" s="150"/>
      <c r="G36" s="455"/>
      <c r="H36" s="456"/>
      <c r="I36" s="150"/>
      <c r="J36" s="455"/>
      <c r="K36" s="456"/>
      <c r="L36" s="150"/>
      <c r="M36" s="455"/>
      <c r="N36" s="456"/>
      <c r="O36" s="150"/>
      <c r="P36" s="455"/>
      <c r="Q36" s="456"/>
      <c r="R36" s="150"/>
      <c r="T36" s="330">
        <f t="shared" si="2"/>
        <v>0</v>
      </c>
      <c r="U36" s="182">
        <f t="shared" si="3"/>
        <v>0</v>
      </c>
      <c r="V36" s="334"/>
    </row>
    <row r="37" spans="2:22" ht="15.6" customHeight="1">
      <c r="B37" s="704"/>
      <c r="C37" s="155"/>
      <c r="D37" s="455"/>
      <c r="E37" s="456"/>
      <c r="F37" s="150"/>
      <c r="G37" s="455"/>
      <c r="H37" s="456"/>
      <c r="I37" s="150"/>
      <c r="J37" s="455"/>
      <c r="K37" s="456"/>
      <c r="L37" s="150"/>
      <c r="M37" s="455"/>
      <c r="N37" s="456"/>
      <c r="O37" s="150"/>
      <c r="P37" s="455"/>
      <c r="Q37" s="456"/>
      <c r="R37" s="150"/>
      <c r="T37" s="330">
        <f t="shared" si="2"/>
        <v>0</v>
      </c>
      <c r="U37" s="182">
        <f t="shared" si="3"/>
        <v>0</v>
      </c>
      <c r="V37" s="334"/>
    </row>
    <row r="38" spans="2:22" ht="15.6" customHeight="1">
      <c r="B38" s="704"/>
      <c r="C38" s="155"/>
      <c r="D38" s="455"/>
      <c r="E38" s="456"/>
      <c r="F38" s="150"/>
      <c r="G38" s="455"/>
      <c r="H38" s="456"/>
      <c r="I38" s="150"/>
      <c r="J38" s="455"/>
      <c r="K38" s="456"/>
      <c r="L38" s="150"/>
      <c r="M38" s="455"/>
      <c r="N38" s="456"/>
      <c r="O38" s="150"/>
      <c r="P38" s="455"/>
      <c r="Q38" s="456"/>
      <c r="R38" s="150"/>
      <c r="T38" s="330">
        <f t="shared" si="2"/>
        <v>0</v>
      </c>
      <c r="U38" s="182">
        <f t="shared" si="3"/>
        <v>0</v>
      </c>
      <c r="V38" s="334"/>
    </row>
    <row r="39" spans="2:22" ht="15.6" customHeight="1">
      <c r="B39" s="704"/>
      <c r="C39" s="155"/>
      <c r="D39" s="455"/>
      <c r="E39" s="456"/>
      <c r="F39" s="150"/>
      <c r="G39" s="455"/>
      <c r="H39" s="456"/>
      <c r="I39" s="150"/>
      <c r="J39" s="455"/>
      <c r="K39" s="456"/>
      <c r="L39" s="150"/>
      <c r="M39" s="455"/>
      <c r="N39" s="456"/>
      <c r="O39" s="150"/>
      <c r="P39" s="455"/>
      <c r="Q39" s="456"/>
      <c r="R39" s="150"/>
      <c r="T39" s="330">
        <f t="shared" si="2"/>
        <v>0</v>
      </c>
      <c r="U39" s="182">
        <f t="shared" si="3"/>
        <v>0</v>
      </c>
      <c r="V39" s="334"/>
    </row>
    <row r="40" spans="2:22" ht="15.6" customHeight="1">
      <c r="B40" s="704"/>
      <c r="C40" s="155"/>
      <c r="D40" s="455"/>
      <c r="E40" s="456"/>
      <c r="F40" s="150"/>
      <c r="G40" s="455"/>
      <c r="H40" s="456"/>
      <c r="I40" s="150"/>
      <c r="J40" s="455"/>
      <c r="K40" s="456"/>
      <c r="L40" s="150"/>
      <c r="M40" s="455"/>
      <c r="N40" s="456"/>
      <c r="O40" s="150"/>
      <c r="P40" s="455"/>
      <c r="Q40" s="456"/>
      <c r="R40" s="150"/>
      <c r="T40" s="330">
        <f t="shared" si="2"/>
        <v>0</v>
      </c>
      <c r="U40" s="182">
        <f t="shared" si="3"/>
        <v>0</v>
      </c>
      <c r="V40" s="334"/>
    </row>
    <row r="41" spans="2:22" ht="15.6" customHeight="1">
      <c r="B41" s="704"/>
      <c r="C41" s="155"/>
      <c r="D41" s="455"/>
      <c r="E41" s="456"/>
      <c r="F41" s="150"/>
      <c r="G41" s="455"/>
      <c r="H41" s="456"/>
      <c r="I41" s="150"/>
      <c r="J41" s="455"/>
      <c r="K41" s="456"/>
      <c r="L41" s="150"/>
      <c r="M41" s="455"/>
      <c r="N41" s="456"/>
      <c r="O41" s="150"/>
      <c r="P41" s="455"/>
      <c r="Q41" s="456"/>
      <c r="R41" s="150"/>
      <c r="T41" s="330">
        <f t="shared" si="2"/>
        <v>0</v>
      </c>
      <c r="U41" s="182">
        <f t="shared" si="3"/>
        <v>0</v>
      </c>
      <c r="V41" s="334"/>
    </row>
    <row r="42" spans="2:22" ht="15.6" customHeight="1">
      <c r="B42" s="704"/>
      <c r="C42" s="155"/>
      <c r="D42" s="455"/>
      <c r="E42" s="456"/>
      <c r="F42" s="150"/>
      <c r="G42" s="455"/>
      <c r="H42" s="456"/>
      <c r="I42" s="150"/>
      <c r="J42" s="455"/>
      <c r="K42" s="456"/>
      <c r="L42" s="150"/>
      <c r="M42" s="455"/>
      <c r="N42" s="456"/>
      <c r="O42" s="150"/>
      <c r="P42" s="455"/>
      <c r="Q42" s="456"/>
      <c r="R42" s="150"/>
      <c r="T42" s="330">
        <f t="shared" si="2"/>
        <v>0</v>
      </c>
      <c r="U42" s="182">
        <f t="shared" si="3"/>
        <v>0</v>
      </c>
      <c r="V42" s="334"/>
    </row>
    <row r="43" spans="2:22" ht="15.6" customHeight="1">
      <c r="B43" s="704"/>
      <c r="C43" s="156"/>
      <c r="D43" s="457"/>
      <c r="E43" s="458"/>
      <c r="F43" s="329"/>
      <c r="G43" s="457"/>
      <c r="H43" s="458"/>
      <c r="I43" s="329"/>
      <c r="J43" s="457"/>
      <c r="K43" s="458"/>
      <c r="L43" s="329"/>
      <c r="M43" s="457"/>
      <c r="N43" s="458"/>
      <c r="O43" s="329"/>
      <c r="P43" s="457"/>
      <c r="Q43" s="458"/>
      <c r="R43" s="329"/>
      <c r="T43" s="331">
        <f t="shared" si="2"/>
        <v>0</v>
      </c>
      <c r="U43" s="183">
        <f>SUM(E43,H43,K43,N43,Q43)</f>
        <v>0</v>
      </c>
      <c r="V43" s="159"/>
    </row>
    <row r="44" spans="2:22" s="29" customFormat="1" ht="15.6" customHeight="1">
      <c r="B44" s="339"/>
      <c r="C44" s="190" t="s">
        <v>623</v>
      </c>
      <c r="D44" s="461">
        <f>SUM(D22:D43)</f>
        <v>0</v>
      </c>
      <c r="E44" s="462">
        <f>SUM(E22:E43)</f>
        <v>0</v>
      </c>
      <c r="F44" s="191"/>
      <c r="G44" s="467">
        <f>SUM(G22:G43)</f>
        <v>0</v>
      </c>
      <c r="H44" s="468">
        <f>SUM(H22:H43)</f>
        <v>0</v>
      </c>
      <c r="I44" s="191"/>
      <c r="J44" s="467">
        <f>SUM(J22:J43)</f>
        <v>0</v>
      </c>
      <c r="K44" s="468">
        <f>SUM(K22:K43)</f>
        <v>0</v>
      </c>
      <c r="L44" s="191"/>
      <c r="M44" s="467">
        <f>SUM(M22:M43)</f>
        <v>0</v>
      </c>
      <c r="N44" s="468">
        <f>SUM(N22:N43)</f>
        <v>0</v>
      </c>
      <c r="O44" s="191"/>
      <c r="P44" s="467">
        <f>SUM(P22:P43)</f>
        <v>0</v>
      </c>
      <c r="Q44" s="468">
        <f>SUM(Q22:Q43)</f>
        <v>0</v>
      </c>
      <c r="R44" s="191"/>
      <c r="T44" s="192"/>
      <c r="U44" s="470">
        <f>SUM(U22:U43)</f>
        <v>0</v>
      </c>
      <c r="V44" s="191"/>
    </row>
    <row r="45" spans="2:22" s="30" customFormat="1" ht="15.6" customHeight="1">
      <c r="B45" s="40"/>
      <c r="C45" s="193" t="s">
        <v>174</v>
      </c>
      <c r="D45" s="463">
        <f>D20-D44</f>
        <v>0</v>
      </c>
      <c r="E45" s="464">
        <f>E20-E44</f>
        <v>0</v>
      </c>
      <c r="F45" s="172"/>
      <c r="G45" s="463">
        <f>G20-G44</f>
        <v>0</v>
      </c>
      <c r="H45" s="464">
        <f>H20-H44</f>
        <v>0</v>
      </c>
      <c r="I45" s="172"/>
      <c r="J45" s="463">
        <f>J20-J44</f>
        <v>0</v>
      </c>
      <c r="K45" s="464">
        <f>K20-K44</f>
        <v>0</v>
      </c>
      <c r="L45" s="173"/>
      <c r="M45" s="463">
        <f>M20-M44</f>
        <v>0</v>
      </c>
      <c r="N45" s="464">
        <f>N20-N44</f>
        <v>0</v>
      </c>
      <c r="O45" s="173"/>
      <c r="P45" s="463">
        <f>P20-P44</f>
        <v>0</v>
      </c>
      <c r="Q45" s="464">
        <f>Q20-Q44</f>
        <v>0</v>
      </c>
      <c r="R45" s="173"/>
      <c r="T45" s="160"/>
      <c r="U45" s="161"/>
      <c r="V45" s="162"/>
    </row>
    <row r="46" spans="2:22" ht="15.6" customHeight="1">
      <c r="B46" s="40"/>
      <c r="C46" s="157" t="str">
        <f>'Prévision annuelle'!A33</f>
        <v>Dépenses courantes</v>
      </c>
      <c r="D46" s="588"/>
      <c r="E46" s="589"/>
      <c r="F46" s="590"/>
      <c r="G46" s="588"/>
      <c r="H46" s="589"/>
      <c r="I46" s="590"/>
      <c r="J46" s="591"/>
      <c r="K46" s="592"/>
      <c r="L46" s="593"/>
      <c r="M46" s="591"/>
      <c r="N46" s="592"/>
      <c r="O46" s="593"/>
      <c r="P46" s="591"/>
      <c r="Q46" s="592"/>
      <c r="R46" s="593"/>
      <c r="T46" s="594" t="str">
        <f>C46</f>
        <v>Dépenses courantes</v>
      </c>
      <c r="U46" s="595"/>
      <c r="V46" s="596"/>
    </row>
    <row r="47" spans="2:22" ht="15.6" customHeight="1">
      <c r="B47" s="697" t="str">
        <f>'Prévision annuelle'!A33</f>
        <v>Dépenses courantes</v>
      </c>
      <c r="C47" s="154"/>
      <c r="D47" s="576"/>
      <c r="E47" s="577"/>
      <c r="F47" s="149"/>
      <c r="G47" s="576"/>
      <c r="H47" s="577"/>
      <c r="I47" s="149"/>
      <c r="J47" s="576"/>
      <c r="K47" s="577"/>
      <c r="L47" s="149"/>
      <c r="M47" s="576"/>
      <c r="N47" s="577"/>
      <c r="O47" s="149"/>
      <c r="P47" s="576"/>
      <c r="Q47" s="577"/>
      <c r="R47" s="149"/>
      <c r="T47" s="597">
        <f t="shared" ref="T47:T65" si="4">C47</f>
        <v>0</v>
      </c>
      <c r="U47" s="598">
        <f t="shared" ref="U47:U65" si="5">SUM(E47,H47,K47,N47,Q47)</f>
        <v>0</v>
      </c>
      <c r="V47" s="333"/>
    </row>
    <row r="48" spans="2:22" ht="15.6" customHeight="1">
      <c r="B48" s="697"/>
      <c r="C48" s="155"/>
      <c r="D48" s="455"/>
      <c r="E48" s="456"/>
      <c r="F48" s="150"/>
      <c r="G48" s="455"/>
      <c r="H48" s="456"/>
      <c r="I48" s="150"/>
      <c r="J48" s="455"/>
      <c r="K48" s="456"/>
      <c r="L48" s="150"/>
      <c r="M48" s="455"/>
      <c r="N48" s="456"/>
      <c r="O48" s="150"/>
      <c r="P48" s="455"/>
      <c r="Q48" s="456"/>
      <c r="R48" s="150"/>
      <c r="T48" s="332">
        <f t="shared" si="4"/>
        <v>0</v>
      </c>
      <c r="U48" s="182">
        <f t="shared" si="5"/>
        <v>0</v>
      </c>
      <c r="V48" s="334"/>
    </row>
    <row r="49" spans="2:22" ht="15.6" customHeight="1">
      <c r="B49" s="697"/>
      <c r="C49" s="155"/>
      <c r="D49" s="455"/>
      <c r="E49" s="456"/>
      <c r="F49" s="150"/>
      <c r="G49" s="455"/>
      <c r="H49" s="456"/>
      <c r="I49" s="150"/>
      <c r="J49" s="455"/>
      <c r="K49" s="456"/>
      <c r="L49" s="150"/>
      <c r="M49" s="455"/>
      <c r="N49" s="456"/>
      <c r="O49" s="150"/>
      <c r="P49" s="455"/>
      <c r="Q49" s="456"/>
      <c r="R49" s="150"/>
      <c r="T49" s="332">
        <f t="shared" si="4"/>
        <v>0</v>
      </c>
      <c r="U49" s="182">
        <f t="shared" si="5"/>
        <v>0</v>
      </c>
      <c r="V49" s="334"/>
    </row>
    <row r="50" spans="2:22" ht="15.6" customHeight="1">
      <c r="B50" s="697"/>
      <c r="C50" s="155"/>
      <c r="D50" s="455"/>
      <c r="E50" s="456"/>
      <c r="F50" s="150"/>
      <c r="G50" s="455"/>
      <c r="H50" s="456"/>
      <c r="I50" s="150"/>
      <c r="J50" s="455"/>
      <c r="K50" s="456"/>
      <c r="L50" s="150"/>
      <c r="M50" s="455"/>
      <c r="N50" s="456"/>
      <c r="O50" s="150"/>
      <c r="P50" s="455"/>
      <c r="Q50" s="456"/>
      <c r="R50" s="150"/>
      <c r="T50" s="332">
        <f t="shared" si="4"/>
        <v>0</v>
      </c>
      <c r="U50" s="182">
        <f t="shared" si="5"/>
        <v>0</v>
      </c>
      <c r="V50" s="334"/>
    </row>
    <row r="51" spans="2:22" ht="15.6" customHeight="1">
      <c r="B51" s="697"/>
      <c r="C51" s="155"/>
      <c r="D51" s="455"/>
      <c r="E51" s="456"/>
      <c r="F51" s="150"/>
      <c r="G51" s="455"/>
      <c r="H51" s="456"/>
      <c r="I51" s="150"/>
      <c r="J51" s="455"/>
      <c r="K51" s="456"/>
      <c r="L51" s="150"/>
      <c r="M51" s="455"/>
      <c r="N51" s="456"/>
      <c r="O51" s="150"/>
      <c r="P51" s="455"/>
      <c r="Q51" s="456"/>
      <c r="R51" s="150"/>
      <c r="T51" s="332">
        <f t="shared" si="4"/>
        <v>0</v>
      </c>
      <c r="U51" s="182">
        <f t="shared" si="5"/>
        <v>0</v>
      </c>
      <c r="V51" s="334"/>
    </row>
    <row r="52" spans="2:22" ht="15.6" customHeight="1">
      <c r="B52" s="697"/>
      <c r="C52" s="155"/>
      <c r="D52" s="455"/>
      <c r="E52" s="456"/>
      <c r="F52" s="150"/>
      <c r="G52" s="455"/>
      <c r="H52" s="456"/>
      <c r="I52" s="150"/>
      <c r="J52" s="455"/>
      <c r="K52" s="456"/>
      <c r="L52" s="150"/>
      <c r="M52" s="455"/>
      <c r="N52" s="456"/>
      <c r="O52" s="150"/>
      <c r="P52" s="455"/>
      <c r="Q52" s="456"/>
      <c r="R52" s="150"/>
      <c r="T52" s="332">
        <f t="shared" si="4"/>
        <v>0</v>
      </c>
      <c r="U52" s="182">
        <f t="shared" si="5"/>
        <v>0</v>
      </c>
      <c r="V52" s="334"/>
    </row>
    <row r="53" spans="2:22" ht="15.6" customHeight="1">
      <c r="B53" s="697"/>
      <c r="C53" s="155"/>
      <c r="D53" s="455"/>
      <c r="E53" s="456"/>
      <c r="F53" s="150"/>
      <c r="G53" s="455"/>
      <c r="H53" s="456"/>
      <c r="I53" s="150"/>
      <c r="J53" s="455"/>
      <c r="K53" s="456"/>
      <c r="L53" s="150"/>
      <c r="M53" s="455"/>
      <c r="N53" s="456"/>
      <c r="O53" s="150"/>
      <c r="P53" s="455"/>
      <c r="Q53" s="456"/>
      <c r="R53" s="150"/>
      <c r="T53" s="332">
        <f t="shared" si="4"/>
        <v>0</v>
      </c>
      <c r="U53" s="182">
        <f t="shared" si="5"/>
        <v>0</v>
      </c>
      <c r="V53" s="334"/>
    </row>
    <row r="54" spans="2:22" ht="15.6" customHeight="1">
      <c r="B54" s="697"/>
      <c r="C54" s="155"/>
      <c r="D54" s="455"/>
      <c r="E54" s="456"/>
      <c r="F54" s="150"/>
      <c r="G54" s="455"/>
      <c r="H54" s="456"/>
      <c r="I54" s="150"/>
      <c r="J54" s="455"/>
      <c r="K54" s="456"/>
      <c r="L54" s="150"/>
      <c r="M54" s="455"/>
      <c r="N54" s="456"/>
      <c r="O54" s="150"/>
      <c r="P54" s="455"/>
      <c r="Q54" s="456"/>
      <c r="R54" s="150"/>
      <c r="T54" s="332">
        <f t="shared" si="4"/>
        <v>0</v>
      </c>
      <c r="U54" s="182">
        <f t="shared" si="5"/>
        <v>0</v>
      </c>
      <c r="V54" s="334"/>
    </row>
    <row r="55" spans="2:22" ht="15.6" customHeight="1">
      <c r="B55" s="697"/>
      <c r="C55" s="155"/>
      <c r="D55" s="455"/>
      <c r="E55" s="456"/>
      <c r="F55" s="150"/>
      <c r="G55" s="455"/>
      <c r="H55" s="456"/>
      <c r="I55" s="150"/>
      <c r="J55" s="455"/>
      <c r="K55" s="456"/>
      <c r="L55" s="150"/>
      <c r="M55" s="455"/>
      <c r="N55" s="456"/>
      <c r="O55" s="150"/>
      <c r="P55" s="455"/>
      <c r="Q55" s="456"/>
      <c r="R55" s="150"/>
      <c r="T55" s="332">
        <f t="shared" si="4"/>
        <v>0</v>
      </c>
      <c r="U55" s="182">
        <f t="shared" si="5"/>
        <v>0</v>
      </c>
      <c r="V55" s="334"/>
    </row>
    <row r="56" spans="2:22" ht="15.6" customHeight="1">
      <c r="B56" s="697"/>
      <c r="C56" s="155"/>
      <c r="D56" s="455"/>
      <c r="E56" s="456"/>
      <c r="F56" s="150"/>
      <c r="G56" s="455"/>
      <c r="H56" s="456"/>
      <c r="I56" s="150"/>
      <c r="J56" s="455"/>
      <c r="K56" s="456"/>
      <c r="L56" s="150"/>
      <c r="M56" s="455"/>
      <c r="N56" s="456"/>
      <c r="O56" s="150"/>
      <c r="P56" s="455"/>
      <c r="Q56" s="456"/>
      <c r="R56" s="150"/>
      <c r="T56" s="332">
        <f t="shared" si="4"/>
        <v>0</v>
      </c>
      <c r="U56" s="182">
        <f t="shared" si="5"/>
        <v>0</v>
      </c>
      <c r="V56" s="334"/>
    </row>
    <row r="57" spans="2:22" ht="15.6" customHeight="1">
      <c r="B57" s="697"/>
      <c r="C57" s="155"/>
      <c r="D57" s="455"/>
      <c r="E57" s="456"/>
      <c r="F57" s="150"/>
      <c r="G57" s="455"/>
      <c r="H57" s="456"/>
      <c r="I57" s="150"/>
      <c r="J57" s="455"/>
      <c r="K57" s="456"/>
      <c r="L57" s="150"/>
      <c r="M57" s="455"/>
      <c r="N57" s="456"/>
      <c r="O57" s="150"/>
      <c r="P57" s="455"/>
      <c r="Q57" s="456"/>
      <c r="R57" s="150"/>
      <c r="T57" s="332">
        <f t="shared" si="4"/>
        <v>0</v>
      </c>
      <c r="U57" s="182">
        <f>SUM(E57,H57,K57,N57,Q57)</f>
        <v>0</v>
      </c>
      <c r="V57" s="334"/>
    </row>
    <row r="58" spans="2:22" ht="15.6" customHeight="1">
      <c r="B58" s="697"/>
      <c r="C58" s="155"/>
      <c r="D58" s="455"/>
      <c r="E58" s="456"/>
      <c r="F58" s="150"/>
      <c r="G58" s="455"/>
      <c r="H58" s="456"/>
      <c r="I58" s="150"/>
      <c r="J58" s="455"/>
      <c r="K58" s="456"/>
      <c r="L58" s="150"/>
      <c r="M58" s="455"/>
      <c r="N58" s="456"/>
      <c r="O58" s="150"/>
      <c r="P58" s="455"/>
      <c r="Q58" s="456"/>
      <c r="R58" s="150"/>
      <c r="T58" s="332">
        <f t="shared" si="4"/>
        <v>0</v>
      </c>
      <c r="U58" s="182">
        <f>SUM(E58,H58,K58,N58,Q58)</f>
        <v>0</v>
      </c>
      <c r="V58" s="334"/>
    </row>
    <row r="59" spans="2:22" ht="15.6" customHeight="1">
      <c r="B59" s="697"/>
      <c r="C59" s="155"/>
      <c r="D59" s="455"/>
      <c r="E59" s="456"/>
      <c r="F59" s="150"/>
      <c r="G59" s="455"/>
      <c r="H59" s="456"/>
      <c r="I59" s="150"/>
      <c r="J59" s="455"/>
      <c r="K59" s="456"/>
      <c r="L59" s="150"/>
      <c r="M59" s="455"/>
      <c r="N59" s="456"/>
      <c r="O59" s="150"/>
      <c r="P59" s="455"/>
      <c r="Q59" s="456"/>
      <c r="R59" s="150"/>
      <c r="T59" s="332">
        <f t="shared" si="4"/>
        <v>0</v>
      </c>
      <c r="U59" s="182">
        <f t="shared" si="5"/>
        <v>0</v>
      </c>
      <c r="V59" s="334"/>
    </row>
    <row r="60" spans="2:22" ht="15.6" customHeight="1">
      <c r="B60" s="697"/>
      <c r="C60" s="155"/>
      <c r="D60" s="455"/>
      <c r="E60" s="456"/>
      <c r="F60" s="150"/>
      <c r="G60" s="455"/>
      <c r="H60" s="456"/>
      <c r="I60" s="150"/>
      <c r="J60" s="455"/>
      <c r="K60" s="456"/>
      <c r="L60" s="150"/>
      <c r="M60" s="455"/>
      <c r="N60" s="456"/>
      <c r="O60" s="150"/>
      <c r="P60" s="455"/>
      <c r="Q60" s="456"/>
      <c r="R60" s="150"/>
      <c r="T60" s="332">
        <f t="shared" si="4"/>
        <v>0</v>
      </c>
      <c r="U60" s="182">
        <f t="shared" si="5"/>
        <v>0</v>
      </c>
      <c r="V60" s="334"/>
    </row>
    <row r="61" spans="2:22" ht="15.6" customHeight="1">
      <c r="B61" s="697"/>
      <c r="C61" s="155"/>
      <c r="D61" s="455"/>
      <c r="E61" s="456"/>
      <c r="F61" s="150"/>
      <c r="G61" s="455"/>
      <c r="H61" s="456"/>
      <c r="I61" s="150"/>
      <c r="J61" s="455"/>
      <c r="K61" s="456"/>
      <c r="L61" s="150"/>
      <c r="M61" s="455"/>
      <c r="N61" s="456"/>
      <c r="O61" s="150"/>
      <c r="P61" s="455"/>
      <c r="Q61" s="456"/>
      <c r="R61" s="150"/>
      <c r="T61" s="332">
        <f>C61</f>
        <v>0</v>
      </c>
      <c r="U61" s="182">
        <f t="shared" si="5"/>
        <v>0</v>
      </c>
      <c r="V61" s="334"/>
    </row>
    <row r="62" spans="2:22" ht="15.6" customHeight="1">
      <c r="B62" s="697"/>
      <c r="C62" s="155"/>
      <c r="D62" s="455"/>
      <c r="E62" s="456"/>
      <c r="F62" s="150"/>
      <c r="G62" s="455"/>
      <c r="H62" s="456"/>
      <c r="I62" s="150"/>
      <c r="J62" s="455"/>
      <c r="K62" s="456"/>
      <c r="L62" s="150"/>
      <c r="M62" s="455"/>
      <c r="N62" s="456"/>
      <c r="O62" s="150"/>
      <c r="P62" s="455"/>
      <c r="Q62" s="456"/>
      <c r="R62" s="150"/>
      <c r="T62" s="332">
        <f>C62</f>
        <v>0</v>
      </c>
      <c r="U62" s="182">
        <f t="shared" si="5"/>
        <v>0</v>
      </c>
      <c r="V62" s="334"/>
    </row>
    <row r="63" spans="2:22" ht="15.6" customHeight="1">
      <c r="B63" s="697"/>
      <c r="C63" s="155"/>
      <c r="D63" s="455"/>
      <c r="E63" s="456"/>
      <c r="F63" s="150"/>
      <c r="G63" s="455"/>
      <c r="H63" s="456"/>
      <c r="I63" s="150"/>
      <c r="J63" s="455"/>
      <c r="K63" s="456"/>
      <c r="L63" s="150"/>
      <c r="M63" s="455"/>
      <c r="N63" s="456"/>
      <c r="O63" s="150"/>
      <c r="P63" s="455"/>
      <c r="Q63" s="456"/>
      <c r="R63" s="150"/>
      <c r="T63" s="332">
        <f t="shared" si="4"/>
        <v>0</v>
      </c>
      <c r="U63" s="182">
        <f t="shared" si="5"/>
        <v>0</v>
      </c>
      <c r="V63" s="334"/>
    </row>
    <row r="64" spans="2:22" ht="15.6" customHeight="1">
      <c r="B64" s="697"/>
      <c r="C64" s="155"/>
      <c r="D64" s="455"/>
      <c r="E64" s="456"/>
      <c r="F64" s="150"/>
      <c r="G64" s="455"/>
      <c r="H64" s="456"/>
      <c r="I64" s="150"/>
      <c r="J64" s="455"/>
      <c r="K64" s="456"/>
      <c r="L64" s="150"/>
      <c r="M64" s="455"/>
      <c r="N64" s="456"/>
      <c r="O64" s="150"/>
      <c r="P64" s="455"/>
      <c r="Q64" s="456"/>
      <c r="R64" s="150"/>
      <c r="T64" s="332">
        <f t="shared" si="4"/>
        <v>0</v>
      </c>
      <c r="U64" s="182">
        <f t="shared" si="5"/>
        <v>0</v>
      </c>
      <c r="V64" s="334"/>
    </row>
    <row r="65" spans="1:47" ht="15.6" customHeight="1">
      <c r="B65" s="697"/>
      <c r="C65" s="156"/>
      <c r="D65" s="457"/>
      <c r="E65" s="458"/>
      <c r="F65" s="329"/>
      <c r="G65" s="457"/>
      <c r="H65" s="458"/>
      <c r="I65" s="329"/>
      <c r="J65" s="457"/>
      <c r="K65" s="458"/>
      <c r="L65" s="329"/>
      <c r="M65" s="457"/>
      <c r="N65" s="458"/>
      <c r="O65" s="329"/>
      <c r="P65" s="457"/>
      <c r="Q65" s="458"/>
      <c r="R65" s="329"/>
      <c r="T65" s="599">
        <f t="shared" si="4"/>
        <v>0</v>
      </c>
      <c r="U65" s="183">
        <f t="shared" si="5"/>
        <v>0</v>
      </c>
      <c r="V65" s="335"/>
    </row>
    <row r="66" spans="1:47" ht="15.6" customHeight="1">
      <c r="B66" s="40"/>
      <c r="C66" s="158" t="s">
        <v>145</v>
      </c>
      <c r="D66" s="465">
        <f>SUM(D47:D65)</f>
        <v>0</v>
      </c>
      <c r="E66" s="466">
        <f>SUM(E47:E65)</f>
        <v>0</v>
      </c>
      <c r="F66" s="152"/>
      <c r="G66" s="465">
        <f>SUM(G47:G65)</f>
        <v>0</v>
      </c>
      <c r="H66" s="466">
        <f>SUM(H47:H65)</f>
        <v>0</v>
      </c>
      <c r="I66" s="152"/>
      <c r="J66" s="465">
        <f>SUM(J47:J65)</f>
        <v>0</v>
      </c>
      <c r="K66" s="466">
        <f>SUM(K47:K65)</f>
        <v>0</v>
      </c>
      <c r="L66" s="153"/>
      <c r="M66" s="465">
        <f>SUM(M47:M65)</f>
        <v>0</v>
      </c>
      <c r="N66" s="466">
        <f>SUM(N47:N65)</f>
        <v>0</v>
      </c>
      <c r="O66" s="153"/>
      <c r="P66" s="465">
        <f>SUM(P47:P65)</f>
        <v>0</v>
      </c>
      <c r="Q66" s="466">
        <f>SUM(Q47:Q65)</f>
        <v>0</v>
      </c>
      <c r="R66" s="153"/>
      <c r="T66" s="163"/>
      <c r="U66" s="471">
        <f>SUM(U47:U65)</f>
        <v>0</v>
      </c>
      <c r="V66" s="164"/>
    </row>
    <row r="67" spans="1:47" s="24" customFormat="1" ht="15.6" customHeight="1">
      <c r="A67" s="30"/>
      <c r="B67" s="40"/>
      <c r="C67" s="603" t="s">
        <v>634</v>
      </c>
      <c r="D67" s="600">
        <f>D45-D66</f>
        <v>0</v>
      </c>
      <c r="E67" s="601">
        <f>E45-E66</f>
        <v>0</v>
      </c>
      <c r="F67" s="42"/>
      <c r="G67" s="600">
        <f>G45-G66</f>
        <v>0</v>
      </c>
      <c r="H67" s="601">
        <f>H45-H66</f>
        <v>0</v>
      </c>
      <c r="I67" s="42"/>
      <c r="J67" s="600">
        <f>J45-J66</f>
        <v>0</v>
      </c>
      <c r="K67" s="601">
        <f>K45-K66</f>
        <v>0</v>
      </c>
      <c r="L67" s="41"/>
      <c r="M67" s="600">
        <f>M45-M66</f>
        <v>0</v>
      </c>
      <c r="N67" s="601">
        <f>N45-N66</f>
        <v>0</v>
      </c>
      <c r="O67" s="41"/>
      <c r="P67" s="600">
        <f>P45-P66</f>
        <v>0</v>
      </c>
      <c r="Q67" s="601">
        <f>Q45-Q66</f>
        <v>0</v>
      </c>
      <c r="R67" s="41"/>
      <c r="S67" s="30"/>
      <c r="T67" s="194" t="s">
        <v>175</v>
      </c>
      <c r="U67" s="472">
        <f>U20-U44-U66</f>
        <v>0</v>
      </c>
      <c r="V67" s="195"/>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30" customHeight="1">
      <c r="A68" s="698" t="s">
        <v>579</v>
      </c>
      <c r="B68" s="698"/>
      <c r="C68" s="29"/>
      <c r="D68" s="29"/>
      <c r="E68" s="29"/>
      <c r="F68" s="43"/>
      <c r="G68" s="29"/>
      <c r="H68" s="29"/>
      <c r="I68" s="43"/>
      <c r="J68" s="29"/>
      <c r="K68" s="29"/>
      <c r="L68" s="29"/>
      <c r="M68" s="29"/>
      <c r="N68" s="29"/>
      <c r="O68" s="29"/>
      <c r="P68" s="29"/>
      <c r="Q68" s="29"/>
      <c r="R68" s="29"/>
      <c r="V68" s="473"/>
    </row>
    <row r="69" spans="1:47" s="30" customFormat="1" ht="31.2">
      <c r="A69" s="166" t="s">
        <v>152</v>
      </c>
      <c r="B69" s="167" t="s">
        <v>176</v>
      </c>
      <c r="C69" s="165" t="s">
        <v>569</v>
      </c>
      <c r="D69" s="717" t="s">
        <v>624</v>
      </c>
      <c r="E69" s="718"/>
      <c r="F69" s="120"/>
      <c r="G69" s="717" t="s">
        <v>625</v>
      </c>
      <c r="H69" s="718"/>
      <c r="I69" s="120"/>
      <c r="J69" s="717" t="s">
        <v>626</v>
      </c>
      <c r="K69" s="718"/>
      <c r="L69" s="121"/>
      <c r="M69" s="717" t="s">
        <v>627</v>
      </c>
      <c r="N69" s="718"/>
      <c r="O69" s="41"/>
      <c r="P69" s="717" t="s">
        <v>628</v>
      </c>
      <c r="Q69" s="718"/>
      <c r="R69" s="41"/>
    </row>
    <row r="70" spans="1:47" ht="15.6">
      <c r="A70" s="340">
        <f>Actifs!A10</f>
        <v>1</v>
      </c>
      <c r="B70" s="474"/>
      <c r="C70" s="341" t="str">
        <f>Actifs!B10</f>
        <v>Compte 1</v>
      </c>
      <c r="D70" s="476">
        <f>B70+SUMIF($F$14:$F$19,A70,$D$14:$D$19)-SUMIF($F$22:$F$43,A70,$D$22:$D$43)-SUMIF($F$47:$F$65,A70,$D$47:$D$65)</f>
        <v>0</v>
      </c>
      <c r="E70" s="477">
        <f>B70+SUMIF($F$14:$F$19,A70,$E$14:$E$19)-SUMIF($F$22:$F$43,A70,$E$22:$E$43)-SUMIF($F$47:$F$65,A70,$E$47:$E$65)</f>
        <v>0</v>
      </c>
      <c r="F70" s="122"/>
      <c r="G70" s="476">
        <f>D70+SUMIF($I$14:$I$19,A70,$G$14:$G$19)-SUMIF($I$22:$I$43,A70,$G$22:$G$43)-SUMIF($I$47:$I$65,A70,$G$47:$G$65)</f>
        <v>0</v>
      </c>
      <c r="H70" s="477">
        <f>E70+SUMIF($I$14:$I$19,A70,$H$14:$H$19)-SUMIF($I$22:$I$43,A70,$H$22:$H$43)-SUMIF($I$47:$I$65,A70,$H$47:$H$65)</f>
        <v>0</v>
      </c>
      <c r="I70" s="122"/>
      <c r="J70" s="476">
        <f>G70+SUMIF($L$14:$L$19,A70,$J$14:$J$19)-SUMIF($L$22:$L$43,A70,$J$22:$J$43)-SUMIF($L$47:$L$65,A70,$J$47:$J$65)</f>
        <v>0</v>
      </c>
      <c r="K70" s="477">
        <f>H70+SUMIF($L$14:$L$19,A70,$K$14:$K$19)-SUMIF($L$22:$L$43,A70,$K$22:$K$43)-SUMIF($L$47:$L$65,A70,$K$47:$K$65)</f>
        <v>0</v>
      </c>
      <c r="L70" s="123"/>
      <c r="M70" s="476">
        <f>J70+SUMIF($O$14:$O$19,A70,$M$14:$M$19)-SUMIF($O$22:$O$43,A70,$M$22:$M$43)-SUMIF($O$47:$O$65,A70,$M$47:$M$65)</f>
        <v>0</v>
      </c>
      <c r="N70" s="477">
        <f>K70+SUMIF($O$14:$O$19,A70,$N$14:$N$19)-SUMIF($O$22:$O$43,A70,$N$22:$N$43)-SUMIF($O$47:$O$65,A70,$N$47:$N$65)</f>
        <v>0</v>
      </c>
      <c r="P70" s="476">
        <f>M70+SUMIF($R$14:$R$19,A70,$P$14:$P$19)-SUMIF($R$22:$R$43,A70,$P$22:$P$43)-SUMIF($R$47:$R$65,A70,$P$47:$P$65)</f>
        <v>0</v>
      </c>
      <c r="Q70" s="477">
        <f>N70+SUMIF($R$14:$R$19,A70,$Q$14:$Q$19)-SUMIF($R$22:$R$43,A70,$Q$22:$Q$43)-SUMIF($R$47:$R$65,A70,$Q$47:$Q$65)</f>
        <v>0</v>
      </c>
      <c r="T70" s="30"/>
      <c r="U70" s="30"/>
      <c r="V70" s="30"/>
    </row>
    <row r="71" spans="1:47" ht="15.6">
      <c r="A71" s="340">
        <f>Actifs!A11</f>
        <v>2</v>
      </c>
      <c r="B71" s="474"/>
      <c r="C71" s="341" t="str">
        <f>Actifs!B11</f>
        <v>Compte 2</v>
      </c>
      <c r="D71" s="476">
        <f t="shared" ref="D71:D74" si="6">B71+SUMIF($F$14:$F$19,A71,$D$14:$D$19)-SUMIF($F$22:$F$43,A71,$D$22:$D$43)-SUMIF($F$47:$F$65,A71,$D$47:$D$65)</f>
        <v>0</v>
      </c>
      <c r="E71" s="477">
        <f t="shared" ref="E71:E74" si="7">B71+SUMIF($F$14:$F$19,A71,$E$14:$E$19)-SUMIF($F$22:$F$43,A71,$E$22:$E$43)-SUMIF($F$47:$F$65,A71,$E$47:$E$65)</f>
        <v>0</v>
      </c>
      <c r="G71" s="476">
        <f t="shared" ref="G71:G75" si="8">D71+SUMIF($I$14:$I$19,A71,$G$14:$G$19)-SUMIF($I$22:$I$43,A71,$G$22:$G$43)-SUMIF($I$47:$I$65,A71,$G$47:$G$65)</f>
        <v>0</v>
      </c>
      <c r="H71" s="477">
        <f t="shared" ref="H71:H75" si="9">E71+SUMIF($I$14:$I$19,A71,$H$14:$H$19)-SUMIF($I$22:$I$43,A71,$H$22:$H$43)-SUMIF($I$47:$I$65,A71,$H$47:$H$65)</f>
        <v>0</v>
      </c>
      <c r="J71" s="476">
        <f t="shared" ref="J71:J74" si="10">G71+SUMIF($L$14:$L$19,A71,$J$14:$J$19)-SUMIF($L$22:$L$43,A71,$J$22:$J$43)-SUMIF($L$47:$L$65,A71,$J$47:$J$65)</f>
        <v>0</v>
      </c>
      <c r="K71" s="477">
        <f t="shared" ref="K71:K75" si="11">H71+SUMIF($L$14:$L$19,A71,$K$14:$K$19)-SUMIF($L$22:$L$43,A71,$K$22:$K$43)-SUMIF($L$47:$L$65,A71,$K$47:$K$65)</f>
        <v>0</v>
      </c>
      <c r="M71" s="476">
        <f t="shared" ref="M71:M74" si="12">J71+SUMIF($O$14:$O$19,A71,$M$14:$M$19)-SUMIF($O$22:$O$43,A71,$M$22:$M$43)-SUMIF($O$47:$O$65,A71,$M$47:$M$65)</f>
        <v>0</v>
      </c>
      <c r="N71" s="477">
        <f t="shared" ref="N71:N74" si="13">K71+SUMIF($O$14:$O$19,A71,$N$14:$N$19)-SUMIF($O$22:$O$43,A71,$N$22:$N$43)-SUMIF($O$47:$O$65,A71,$N$47:$N$65)</f>
        <v>0</v>
      </c>
      <c r="P71" s="476">
        <f t="shared" ref="P71:P74" si="14">M71+SUMIF($R$14:$R$19,A71,$P$14:$P$19)-SUMIF($R$22:$R$43,A71,$P$22:$P$43)-SUMIF($R$47:$R$65,A71,$P$47:$P$65)</f>
        <v>0</v>
      </c>
      <c r="Q71" s="477">
        <f t="shared" ref="Q71:Q74" si="15">N71+SUMIF($R$14:$R$19,A71,$Q$14:$Q$19)-SUMIF($R$22:$R$43,A71,$Q$22:$Q$43)-SUMIF($R$47:$R$65,A71,$Q$47:$Q$65)</f>
        <v>0</v>
      </c>
      <c r="T71" s="30"/>
      <c r="U71" s="30"/>
      <c r="V71" s="30"/>
    </row>
    <row r="72" spans="1:47" ht="15.6">
      <c r="A72" s="340">
        <f>Actifs!A12</f>
        <v>3</v>
      </c>
      <c r="B72" s="474"/>
      <c r="C72" s="341" t="str">
        <f>Actifs!B12</f>
        <v>Compte 3</v>
      </c>
      <c r="D72" s="476">
        <f t="shared" si="6"/>
        <v>0</v>
      </c>
      <c r="E72" s="477">
        <f t="shared" si="7"/>
        <v>0</v>
      </c>
      <c r="G72" s="476">
        <f t="shared" si="8"/>
        <v>0</v>
      </c>
      <c r="H72" s="477">
        <f t="shared" si="9"/>
        <v>0</v>
      </c>
      <c r="J72" s="476">
        <f t="shared" si="10"/>
        <v>0</v>
      </c>
      <c r="K72" s="477">
        <f t="shared" si="11"/>
        <v>0</v>
      </c>
      <c r="M72" s="476">
        <f t="shared" si="12"/>
        <v>0</v>
      </c>
      <c r="N72" s="477">
        <f t="shared" si="13"/>
        <v>0</v>
      </c>
      <c r="P72" s="476">
        <f>M72+SUMIF($R$14:$R$19,A72,$P$14:$P$19)-SUMIF($R$22:$R$43,A72,$P$22:$P$43)-SUMIF($R$47:$R$65,A72,$P$47:$P$65)</f>
        <v>0</v>
      </c>
      <c r="Q72" s="477">
        <f t="shared" si="15"/>
        <v>0</v>
      </c>
      <c r="S72" s="699" t="s">
        <v>580</v>
      </c>
      <c r="T72" s="699"/>
      <c r="U72" s="30"/>
      <c r="V72" s="30"/>
    </row>
    <row r="73" spans="1:47" ht="15.6">
      <c r="A73" s="340">
        <f>Actifs!A13</f>
        <v>4</v>
      </c>
      <c r="B73" s="474"/>
      <c r="C73" s="341" t="str">
        <f>Actifs!B13</f>
        <v>Compte 4</v>
      </c>
      <c r="D73" s="476">
        <f t="shared" si="6"/>
        <v>0</v>
      </c>
      <c r="E73" s="477">
        <f t="shared" si="7"/>
        <v>0</v>
      </c>
      <c r="G73" s="476">
        <f t="shared" si="8"/>
        <v>0</v>
      </c>
      <c r="H73" s="477">
        <f t="shared" si="9"/>
        <v>0</v>
      </c>
      <c r="J73" s="476">
        <f t="shared" si="10"/>
        <v>0</v>
      </c>
      <c r="K73" s="477">
        <f t="shared" si="11"/>
        <v>0</v>
      </c>
      <c r="M73" s="476">
        <f t="shared" si="12"/>
        <v>0</v>
      </c>
      <c r="N73" s="477">
        <f t="shared" si="13"/>
        <v>0</v>
      </c>
      <c r="P73" s="476">
        <f t="shared" si="14"/>
        <v>0</v>
      </c>
      <c r="Q73" s="477">
        <f t="shared" si="15"/>
        <v>0</v>
      </c>
      <c r="S73" s="699"/>
      <c r="T73" s="699"/>
      <c r="U73" s="30"/>
      <c r="V73" s="30"/>
    </row>
    <row r="74" spans="1:47" ht="15.6">
      <c r="A74" s="340">
        <f>Actifs!A14</f>
        <v>5</v>
      </c>
      <c r="B74" s="474"/>
      <c r="C74" s="341" t="str">
        <f>Actifs!B14</f>
        <v>Compte 5</v>
      </c>
      <c r="D74" s="476">
        <f t="shared" si="6"/>
        <v>0</v>
      </c>
      <c r="E74" s="477">
        <f t="shared" si="7"/>
        <v>0</v>
      </c>
      <c r="G74" s="476">
        <f t="shared" si="8"/>
        <v>0</v>
      </c>
      <c r="H74" s="477">
        <f t="shared" si="9"/>
        <v>0</v>
      </c>
      <c r="J74" s="476">
        <f t="shared" si="10"/>
        <v>0</v>
      </c>
      <c r="K74" s="477">
        <f t="shared" si="11"/>
        <v>0</v>
      </c>
      <c r="M74" s="476">
        <f t="shared" si="12"/>
        <v>0</v>
      </c>
      <c r="N74" s="477">
        <f t="shared" si="13"/>
        <v>0</v>
      </c>
      <c r="P74" s="476">
        <f t="shared" si="14"/>
        <v>0</v>
      </c>
      <c r="Q74" s="477">
        <f t="shared" si="15"/>
        <v>0</v>
      </c>
      <c r="S74" s="699"/>
      <c r="T74" s="699"/>
      <c r="U74" s="30"/>
      <c r="V74" s="30"/>
    </row>
    <row r="75" spans="1:47" ht="15.6">
      <c r="A75" s="342">
        <f>Actifs!A15</f>
        <v>6</v>
      </c>
      <c r="B75" s="475"/>
      <c r="C75" s="343" t="str">
        <f>Actifs!B15</f>
        <v>Compte 6</v>
      </c>
      <c r="D75" s="478">
        <f>B75+SUMIF($F$14:$F$19,A75,$D$14:$D$19)-SUMIF($F$22:$F$43,A75,$D$22:$D$43)-SUMIF($F$47:$F$65,A75,$D$47:$D$65)</f>
        <v>0</v>
      </c>
      <c r="E75" s="479">
        <f>B75+SUMIF($F$14:$F$19,A75,$E$14:$E$19)-SUMIF($F$22:$F$43,A75,$E$22:$E$43)-SUMIF($F$47:$F$65,A75,$E$47:$E$65)</f>
        <v>0</v>
      </c>
      <c r="G75" s="478">
        <f t="shared" si="8"/>
        <v>0</v>
      </c>
      <c r="H75" s="479">
        <f t="shared" si="9"/>
        <v>0</v>
      </c>
      <c r="J75" s="478">
        <f>G75+SUMIF($L$14:$L$19,A75,$J$14:$J$19)-SUMIF($L$22:$L$43,A75,$J$22:$J$43)-SUMIF($L$47:$L$65,A75,$J$47:$J$65)</f>
        <v>0</v>
      </c>
      <c r="K75" s="602">
        <f t="shared" si="11"/>
        <v>0</v>
      </c>
      <c r="M75" s="478">
        <f>J75+SUMIF($O$14:$O$19,A75,$M$14:$M$19)-SUMIF($O$22:$O$43,A75,$M$22:$M$43)-SUMIF($O$47:$O$65,A75,$M$47:$M$65)</f>
        <v>0</v>
      </c>
      <c r="N75" s="479">
        <f>K75+SUMIF($O$14:$O$19,A75,$N$14:$N$19)-SUMIF($O$22:$O$43,A75,$N$22:$N$43)-SUMIF($O$47:$O$65,A75,$N$47:$N$65)</f>
        <v>0</v>
      </c>
      <c r="P75" s="478">
        <f>M75+SUMIF($R$14:$R$19,A75,$P$14:$P$19)-SUMIF($R$22:$R$43,A75,$P$22:$P$43)-SUMIF($R$47:$R$65,A75,$P$47:$P$65)</f>
        <v>0</v>
      </c>
      <c r="Q75" s="479">
        <f>N75+SUMIF($R$14:$R$19,A75,$Q$14:$Q$19)-SUMIF($R$22:$R$43,A75,$Q$22:$Q$43)-SUMIF($R$47:$R$65,A75,$Q$47:$Q$65)</f>
        <v>0</v>
      </c>
      <c r="S75" s="699"/>
      <c r="T75" s="699"/>
      <c r="U75" s="30"/>
      <c r="V75" s="30"/>
    </row>
    <row r="76" spans="1:47" ht="15.6">
      <c r="B76" s="480">
        <f>SUM(B70:B75)</f>
        <v>0</v>
      </c>
      <c r="D76" s="480">
        <f>SUM(D70:D75)</f>
        <v>0</v>
      </c>
      <c r="E76" s="464">
        <f>SUM(E70:E75)</f>
        <v>0</v>
      </c>
      <c r="G76" s="480">
        <f>SUM(G70:G75)</f>
        <v>0</v>
      </c>
      <c r="H76" s="480">
        <f>SUM(H70:H75)</f>
        <v>0</v>
      </c>
      <c r="J76" s="480">
        <f>SUM(J70:J75)</f>
        <v>0</v>
      </c>
      <c r="K76" s="464">
        <f>SUM(K70:K75)</f>
        <v>0</v>
      </c>
      <c r="M76" s="480">
        <f>SUM(M70:M75)</f>
        <v>0</v>
      </c>
      <c r="N76" s="481">
        <f>SUM(N70:N75)</f>
        <v>0</v>
      </c>
      <c r="P76" s="480">
        <f>SUM(P70:P75)</f>
        <v>0</v>
      </c>
      <c r="Q76" s="464">
        <f>SUM(Q70:Q75)</f>
        <v>0</v>
      </c>
      <c r="S76" s="699"/>
      <c r="T76" s="699"/>
      <c r="U76" s="30"/>
      <c r="V76" s="30"/>
    </row>
    <row r="77" spans="1:47">
      <c r="J77" s="48"/>
      <c r="K77" s="48"/>
    </row>
    <row r="78" spans="1:47" ht="15.6">
      <c r="C78" s="30"/>
      <c r="D78" s="652" t="s">
        <v>499</v>
      </c>
      <c r="E78" s="652"/>
      <c r="F78" s="652"/>
      <c r="G78" s="652"/>
      <c r="H78" s="652"/>
      <c r="I78" s="652"/>
      <c r="J78" s="652"/>
      <c r="K78" s="652"/>
      <c r="L78" s="652"/>
      <c r="M78" s="652"/>
      <c r="N78" s="108"/>
      <c r="O78" s="108"/>
      <c r="P78" s="108"/>
      <c r="Q78" s="108"/>
      <c r="R78" s="108"/>
      <c r="S78" s="108"/>
    </row>
  </sheetData>
  <sheetProtection algorithmName="SHA-512" hashValue="koiA3v1uKWP4S6P9zaCgVuXnGM3b9KccCqyWBGInvEakCRiyiIIjmWYzxs8BPptSitGfatzBNg86j94V7Xvnkg==" saltValue="AkDcpeOGfP8E39VZEWlzfw==" spinCount="100000" sheet="1" objects="1" scenarios="1"/>
  <mergeCells count="19">
    <mergeCell ref="D78:M78"/>
    <mergeCell ref="J2:R2"/>
    <mergeCell ref="J3:R3"/>
    <mergeCell ref="J4:R4"/>
    <mergeCell ref="J5:R5"/>
    <mergeCell ref="J69:K69"/>
    <mergeCell ref="M69:N69"/>
    <mergeCell ref="P69:Q69"/>
    <mergeCell ref="C3:C4"/>
    <mergeCell ref="A7:B9"/>
    <mergeCell ref="V7:V9"/>
    <mergeCell ref="C8:C9"/>
    <mergeCell ref="B14:B19"/>
    <mergeCell ref="S72:T76"/>
    <mergeCell ref="B22:B43"/>
    <mergeCell ref="B47:B65"/>
    <mergeCell ref="A68:B68"/>
    <mergeCell ref="D69:E69"/>
    <mergeCell ref="G69:H69"/>
  </mergeCells>
  <dataValidations count="2">
    <dataValidation type="list" allowBlank="1" showInputMessage="1" showErrorMessage="1" sqref="V22:V43" xr:uid="{83761374-76F3-4F85-9A78-91EDBDDB4A60}">
      <formula1>Obligations_Liste</formula1>
    </dataValidation>
    <dataValidation type="list" allowBlank="1" showInputMessage="1" showErrorMessage="1" sqref="R47:R65 I22:I43 I14:I19 F14:F19 F47:F65 F22:F43 I47:I65 O14:O19 R14:R19 L14:L19 O22:O43 R22:R43 L22:L43 O47:O65 L47:L65" xr:uid="{149A3922-8DE8-4658-BAF0-81F3341D07C5}">
      <formula1>"1,2,3,4,5,6"</formula1>
    </dataValidation>
  </dataValidations>
  <hyperlinks>
    <hyperlink ref="C3:C4" location="Deb_Bilan" display="Retour au bilan" xr:uid="{92412C84-597A-407F-A923-B294AA4B62FE}"/>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ACF30A3-206B-49E5-A087-6FE6350D2001}">
          <x14:formula1>
            <xm:f>'Bilan annuel'!$A$32:$A$50</xm:f>
          </x14:formula1>
          <xm:sqref>V47:V65</xm:sqref>
        </x14:dataValidation>
        <x14:dataValidation type="list" allowBlank="1" showInputMessage="1" showErrorMessage="1" xr:uid="{8E9FBCF7-926D-4AB8-9873-DE76CE62C893}">
          <x14:formula1>
            <xm:f>'Bilan annuel'!$A$9:$A$14</xm:f>
          </x14:formula1>
          <xm:sqref>V14:V18 V19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FBEED-90FC-0943-936F-EB5FE23797EF}">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705" t="s">
        <v>12</v>
      </c>
      <c r="K2" s="706"/>
      <c r="L2" s="706"/>
      <c r="M2" s="706"/>
      <c r="N2" s="706"/>
      <c r="O2" s="706"/>
      <c r="P2" s="706"/>
      <c r="Q2" s="706"/>
      <c r="R2" s="707"/>
      <c r="W2" s="116"/>
      <c r="X2" s="116"/>
      <c r="Y2" s="116"/>
      <c r="Z2" s="117"/>
      <c r="AA2" s="116"/>
      <c r="AB2" s="116"/>
      <c r="AC2" s="116"/>
    </row>
    <row r="3" spans="1:29" ht="15.6" customHeight="1">
      <c r="C3" s="635" t="s">
        <v>577</v>
      </c>
      <c r="D3" s="111"/>
      <c r="G3" s="107" t="s">
        <v>75</v>
      </c>
      <c r="H3" s="313">
        <f>'Bilan annuel'!C3</f>
        <v>0</v>
      </c>
      <c r="J3" s="708"/>
      <c r="K3" s="709"/>
      <c r="L3" s="709"/>
      <c r="M3" s="709"/>
      <c r="N3" s="709"/>
      <c r="O3" s="709"/>
      <c r="P3" s="709"/>
      <c r="Q3" s="709"/>
      <c r="R3" s="710"/>
      <c r="W3" s="318"/>
      <c r="X3" s="318"/>
      <c r="Y3" s="318"/>
      <c r="Z3" s="318"/>
      <c r="AA3" s="318"/>
      <c r="AB3" s="318"/>
      <c r="AC3" s="318"/>
    </row>
    <row r="4" spans="1:29" ht="15.6" customHeight="1" thickBot="1">
      <c r="B4" s="75"/>
      <c r="C4" s="636"/>
      <c r="D4" s="114"/>
      <c r="E4" s="114"/>
      <c r="F4" s="114"/>
      <c r="G4" s="114"/>
      <c r="H4" s="114"/>
      <c r="I4" s="115"/>
      <c r="J4" s="711"/>
      <c r="K4" s="712"/>
      <c r="L4" s="712"/>
      <c r="M4" s="712"/>
      <c r="N4" s="712"/>
      <c r="O4" s="712"/>
      <c r="P4" s="712"/>
      <c r="Q4" s="712"/>
      <c r="R4" s="713"/>
      <c r="W4" s="318"/>
      <c r="X4" s="318"/>
      <c r="Y4" s="318"/>
      <c r="Z4" s="318"/>
      <c r="AA4" s="318"/>
      <c r="AB4" s="318"/>
      <c r="AC4" s="318"/>
    </row>
    <row r="5" spans="1:29" ht="15.6" customHeight="1">
      <c r="D5" s="114"/>
      <c r="E5" s="114"/>
      <c r="F5" s="114"/>
      <c r="G5" s="114"/>
      <c r="H5" s="114"/>
      <c r="I5" s="115"/>
      <c r="J5" s="714"/>
      <c r="K5" s="715"/>
      <c r="L5" s="715"/>
      <c r="M5" s="715"/>
      <c r="N5" s="715"/>
      <c r="O5" s="715"/>
      <c r="P5" s="715"/>
      <c r="Q5" s="715"/>
      <c r="R5" s="716"/>
      <c r="S5" s="35"/>
      <c r="W5" s="318"/>
      <c r="X5" s="318"/>
      <c r="Y5" s="318"/>
      <c r="Z5" s="318"/>
      <c r="AA5" s="318"/>
      <c r="AB5" s="318"/>
      <c r="AC5" s="318"/>
    </row>
    <row r="6" spans="1:29" ht="15.6" customHeight="1">
      <c r="D6" s="38"/>
      <c r="E6" s="64"/>
      <c r="S6" s="35"/>
      <c r="W6" s="318"/>
      <c r="X6" s="318"/>
      <c r="Y6" s="318"/>
      <c r="Z6" s="318"/>
      <c r="AA6" s="318"/>
      <c r="AB6" s="318"/>
      <c r="AC6" s="318"/>
    </row>
    <row r="7" spans="1:29" ht="15.6" customHeight="1">
      <c r="A7" s="700" t="s">
        <v>578</v>
      </c>
      <c r="B7" s="700"/>
      <c r="D7" s="112" t="s">
        <v>162</v>
      </c>
      <c r="E7" s="319"/>
      <c r="F7" s="43"/>
      <c r="G7" s="112" t="s">
        <v>163</v>
      </c>
      <c r="H7" s="112"/>
      <c r="I7" s="43"/>
      <c r="J7" s="112" t="s">
        <v>164</v>
      </c>
      <c r="K7" s="112"/>
      <c r="L7" s="29"/>
      <c r="M7" s="112" t="s">
        <v>165</v>
      </c>
      <c r="N7" s="112"/>
      <c r="O7" s="112"/>
      <c r="P7" s="112" t="s">
        <v>166</v>
      </c>
      <c r="Q7" s="112"/>
      <c r="R7" s="112"/>
      <c r="S7" s="35"/>
      <c r="T7" s="336"/>
      <c r="U7" s="336"/>
      <c r="V7" s="701" t="s">
        <v>631</v>
      </c>
      <c r="W7" s="319"/>
      <c r="X7" s="319"/>
      <c r="Y7" s="319"/>
      <c r="Z7" s="319"/>
      <c r="AA7" s="319"/>
      <c r="AB7" s="319"/>
      <c r="AC7" s="319"/>
    </row>
    <row r="8" spans="1:29" ht="15.6" customHeight="1">
      <c r="A8" s="700"/>
      <c r="B8" s="700"/>
      <c r="C8" s="702" t="s">
        <v>180</v>
      </c>
      <c r="D8" s="113" t="s">
        <v>167</v>
      </c>
      <c r="E8" s="118"/>
      <c r="F8" s="42"/>
      <c r="G8" s="113" t="s">
        <v>167</v>
      </c>
      <c r="H8" s="337" t="str">
        <f>IF(E9&lt;&gt;0,E9+1,"")</f>
        <v/>
      </c>
      <c r="I8" s="42"/>
      <c r="J8" s="113" t="s">
        <v>167</v>
      </c>
      <c r="K8" s="337" t="str">
        <f>IF(H9&lt;&gt;0,H9+1,"")</f>
        <v/>
      </c>
      <c r="L8" s="41"/>
      <c r="M8" s="113" t="s">
        <v>167</v>
      </c>
      <c r="N8" s="337" t="str">
        <f>IF(K9&lt;&gt;0,K9+1,"")</f>
        <v/>
      </c>
      <c r="P8" s="113" t="s">
        <v>167</v>
      </c>
      <c r="Q8" s="337" t="str">
        <f>IF(N9&lt;&gt;0,N9+1,"")</f>
        <v/>
      </c>
      <c r="S8" s="35"/>
      <c r="T8" s="336"/>
      <c r="U8" s="336"/>
      <c r="V8" s="701"/>
    </row>
    <row r="9" spans="1:29" ht="15.6" customHeight="1">
      <c r="A9" s="700"/>
      <c r="B9" s="700"/>
      <c r="C9" s="702"/>
      <c r="D9" s="113" t="s">
        <v>168</v>
      </c>
      <c r="E9" s="119"/>
      <c r="G9" s="113" t="s">
        <v>168</v>
      </c>
      <c r="H9" s="119"/>
      <c r="J9" s="113" t="s">
        <v>168</v>
      </c>
      <c r="K9" s="119"/>
      <c r="M9" s="113" t="s">
        <v>168</v>
      </c>
      <c r="N9" s="119"/>
      <c r="O9" s="41"/>
      <c r="P9" s="113" t="s">
        <v>168</v>
      </c>
      <c r="Q9" s="119"/>
      <c r="R9" s="41"/>
      <c r="S9" s="35"/>
      <c r="T9" s="336"/>
      <c r="U9" s="336"/>
      <c r="V9" s="701"/>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68" t="s">
        <v>171</v>
      </c>
      <c r="E11" s="569" t="s">
        <v>172</v>
      </c>
      <c r="F11" s="570" t="s">
        <v>152</v>
      </c>
      <c r="G11" s="568" t="s">
        <v>171</v>
      </c>
      <c r="H11" s="569" t="s">
        <v>172</v>
      </c>
      <c r="I11" s="570" t="s">
        <v>152</v>
      </c>
      <c r="J11" s="568" t="s">
        <v>171</v>
      </c>
      <c r="K11" s="569" t="s">
        <v>172</v>
      </c>
      <c r="L11" s="570" t="s">
        <v>152</v>
      </c>
      <c r="M11" s="568" t="s">
        <v>171</v>
      </c>
      <c r="N11" s="569" t="s">
        <v>172</v>
      </c>
      <c r="O11" s="570" t="s">
        <v>152</v>
      </c>
      <c r="P11" s="568" t="s">
        <v>171</v>
      </c>
      <c r="Q11" s="569" t="s">
        <v>172</v>
      </c>
      <c r="R11" s="570" t="s">
        <v>152</v>
      </c>
      <c r="S11" s="35"/>
      <c r="T11" s="35"/>
      <c r="U11" s="35"/>
    </row>
    <row r="12" spans="1:29" s="30" customFormat="1" ht="15.6" customHeight="1">
      <c r="B12" s="338"/>
      <c r="C12" s="604" t="s">
        <v>635</v>
      </c>
      <c r="D12" s="571">
        <f>B76</f>
        <v>0</v>
      </c>
      <c r="E12" s="572">
        <f>D12</f>
        <v>0</v>
      </c>
      <c r="F12" s="573"/>
      <c r="G12" s="574">
        <f>D67</f>
        <v>0</v>
      </c>
      <c r="H12" s="575">
        <f>E67</f>
        <v>0</v>
      </c>
      <c r="I12" s="573"/>
      <c r="J12" s="574">
        <f>G67</f>
        <v>0</v>
      </c>
      <c r="K12" s="575">
        <f>H67</f>
        <v>0</v>
      </c>
      <c r="L12" s="573"/>
      <c r="M12" s="574">
        <f>J67</f>
        <v>0</v>
      </c>
      <c r="N12" s="575">
        <f>K67</f>
        <v>0</v>
      </c>
      <c r="O12" s="573"/>
      <c r="P12" s="574">
        <f>M67</f>
        <v>0</v>
      </c>
      <c r="Q12" s="575">
        <f>N67</f>
        <v>0</v>
      </c>
      <c r="R12" s="573"/>
      <c r="T12" s="174"/>
      <c r="U12" s="175" t="s">
        <v>169</v>
      </c>
      <c r="V12" s="36" t="s">
        <v>170</v>
      </c>
    </row>
    <row r="13" spans="1:29" s="37" customFormat="1" ht="15.6" customHeight="1">
      <c r="B13" s="176"/>
      <c r="C13" s="177" t="str">
        <f>'Prévision annuelle'!A10</f>
        <v>Revenus</v>
      </c>
      <c r="D13" s="178"/>
      <c r="E13" s="179"/>
      <c r="F13" s="180"/>
      <c r="G13" s="178"/>
      <c r="H13" s="179"/>
      <c r="I13" s="180"/>
      <c r="J13" s="178"/>
      <c r="K13" s="179"/>
      <c r="L13" s="180"/>
      <c r="M13" s="178"/>
      <c r="N13" s="179"/>
      <c r="O13" s="180"/>
      <c r="P13" s="178"/>
      <c r="Q13" s="179"/>
      <c r="R13" s="180"/>
      <c r="T13" s="181" t="str">
        <f>C13</f>
        <v>Revenus</v>
      </c>
      <c r="U13" s="179"/>
      <c r="V13" s="180"/>
    </row>
    <row r="14" spans="1:29" ht="15.6" customHeight="1">
      <c r="B14" s="703" t="str">
        <f>'Prévision annuelle'!A10</f>
        <v>Revenus</v>
      </c>
      <c r="C14" s="154"/>
      <c r="D14" s="576"/>
      <c r="E14" s="577"/>
      <c r="F14" s="149"/>
      <c r="G14" s="576"/>
      <c r="H14" s="577"/>
      <c r="I14" s="149"/>
      <c r="J14" s="576"/>
      <c r="K14" s="577"/>
      <c r="L14" s="149"/>
      <c r="M14" s="576"/>
      <c r="N14" s="577"/>
      <c r="O14" s="149"/>
      <c r="P14" s="576"/>
      <c r="Q14" s="577"/>
      <c r="R14" s="149"/>
      <c r="T14" s="578">
        <f t="shared" ref="T14:T19" si="0">C14</f>
        <v>0</v>
      </c>
      <c r="U14" s="579">
        <f t="shared" ref="U14:U19" si="1">SUM(E14,H14,K14,N14,Q14)</f>
        <v>0</v>
      </c>
      <c r="V14" s="333"/>
    </row>
    <row r="15" spans="1:29" ht="15.6" customHeight="1">
      <c r="B15" s="703"/>
      <c r="C15" s="155"/>
      <c r="D15" s="455"/>
      <c r="E15" s="456"/>
      <c r="F15" s="149"/>
      <c r="G15" s="455"/>
      <c r="H15" s="456"/>
      <c r="I15" s="149"/>
      <c r="J15" s="455"/>
      <c r="K15" s="456"/>
      <c r="L15" s="149"/>
      <c r="M15" s="455"/>
      <c r="N15" s="456"/>
      <c r="O15" s="149"/>
      <c r="P15" s="455"/>
      <c r="Q15" s="456"/>
      <c r="R15" s="149"/>
      <c r="T15" s="330">
        <f t="shared" si="0"/>
        <v>0</v>
      </c>
      <c r="U15" s="182">
        <f t="shared" si="1"/>
        <v>0</v>
      </c>
      <c r="V15" s="333"/>
    </row>
    <row r="16" spans="1:29" ht="15.6" customHeight="1">
      <c r="B16" s="703"/>
      <c r="C16" s="155"/>
      <c r="D16" s="455"/>
      <c r="E16" s="456"/>
      <c r="F16" s="149"/>
      <c r="G16" s="455"/>
      <c r="H16" s="456"/>
      <c r="I16" s="149"/>
      <c r="J16" s="455"/>
      <c r="K16" s="456"/>
      <c r="L16" s="149"/>
      <c r="M16" s="455"/>
      <c r="N16" s="456"/>
      <c r="O16" s="149"/>
      <c r="P16" s="455"/>
      <c r="Q16" s="456"/>
      <c r="R16" s="149"/>
      <c r="T16" s="330">
        <f t="shared" si="0"/>
        <v>0</v>
      </c>
      <c r="U16" s="182">
        <f t="shared" si="1"/>
        <v>0</v>
      </c>
      <c r="V16" s="333"/>
    </row>
    <row r="17" spans="2:22" ht="15.6" customHeight="1">
      <c r="B17" s="703"/>
      <c r="C17" s="155"/>
      <c r="D17" s="455"/>
      <c r="E17" s="456"/>
      <c r="F17" s="149"/>
      <c r="G17" s="455"/>
      <c r="H17" s="456"/>
      <c r="I17" s="149"/>
      <c r="J17" s="455"/>
      <c r="K17" s="456"/>
      <c r="L17" s="149"/>
      <c r="M17" s="455"/>
      <c r="N17" s="456"/>
      <c r="O17" s="149"/>
      <c r="P17" s="455"/>
      <c r="Q17" s="456"/>
      <c r="R17" s="149"/>
      <c r="T17" s="330">
        <f t="shared" si="0"/>
        <v>0</v>
      </c>
      <c r="U17" s="182">
        <f t="shared" si="1"/>
        <v>0</v>
      </c>
      <c r="V17" s="333"/>
    </row>
    <row r="18" spans="2:22" ht="15.6" customHeight="1">
      <c r="B18" s="703"/>
      <c r="C18" s="155"/>
      <c r="D18" s="455"/>
      <c r="E18" s="456"/>
      <c r="F18" s="149"/>
      <c r="G18" s="455"/>
      <c r="H18" s="456"/>
      <c r="I18" s="149"/>
      <c r="J18" s="455"/>
      <c r="K18" s="456"/>
      <c r="L18" s="149"/>
      <c r="M18" s="455"/>
      <c r="N18" s="456"/>
      <c r="O18" s="149"/>
      <c r="P18" s="455"/>
      <c r="Q18" s="456"/>
      <c r="R18" s="149"/>
      <c r="T18" s="331">
        <f t="shared" si="0"/>
        <v>0</v>
      </c>
      <c r="U18" s="183">
        <f t="shared" si="1"/>
        <v>0</v>
      </c>
      <c r="V18" s="333"/>
    </row>
    <row r="19" spans="2:22" ht="15.6" customHeight="1">
      <c r="B19" s="703"/>
      <c r="C19" s="156"/>
      <c r="D19" s="457"/>
      <c r="E19" s="458"/>
      <c r="F19" s="151"/>
      <c r="G19" s="457"/>
      <c r="H19" s="458"/>
      <c r="I19" s="151"/>
      <c r="J19" s="457"/>
      <c r="K19" s="458"/>
      <c r="L19" s="151"/>
      <c r="M19" s="457"/>
      <c r="N19" s="458"/>
      <c r="O19" s="151"/>
      <c r="P19" s="457"/>
      <c r="Q19" s="458"/>
      <c r="R19" s="151"/>
      <c r="T19" s="331">
        <f t="shared" si="0"/>
        <v>0</v>
      </c>
      <c r="U19" s="183">
        <f t="shared" si="1"/>
        <v>0</v>
      </c>
      <c r="V19" s="333"/>
    </row>
    <row r="20" spans="2:22" ht="15.6" customHeight="1">
      <c r="B20" s="40"/>
      <c r="C20" s="184" t="s">
        <v>88</v>
      </c>
      <c r="D20" s="459">
        <f>SUM(D12,D14:D19)</f>
        <v>0</v>
      </c>
      <c r="E20" s="460">
        <f>SUM(E12,E14:E19)</f>
        <v>0</v>
      </c>
      <c r="F20" s="185"/>
      <c r="G20" s="459">
        <f>SUM(G12,G14:G19)</f>
        <v>0</v>
      </c>
      <c r="H20" s="460">
        <f>SUM(H12,H14:H19)</f>
        <v>0</v>
      </c>
      <c r="I20" s="185"/>
      <c r="J20" s="459">
        <f>SUM(J12,J14:J19)</f>
        <v>0</v>
      </c>
      <c r="K20" s="460">
        <f>SUM(K12,K14:K19)</f>
        <v>0</v>
      </c>
      <c r="L20" s="186"/>
      <c r="M20" s="459">
        <f>SUM(M12,M14:M19)</f>
        <v>0</v>
      </c>
      <c r="N20" s="460">
        <f>SUM(N12,N14:N19)</f>
        <v>0</v>
      </c>
      <c r="O20" s="186"/>
      <c r="P20" s="459">
        <f>SUM(P12,P14:P19)</f>
        <v>0</v>
      </c>
      <c r="Q20" s="460">
        <f>SUM(Q12,Q14:Q19)</f>
        <v>0</v>
      </c>
      <c r="R20" s="186"/>
      <c r="T20" s="187"/>
      <c r="U20" s="469">
        <f>SUM(U14:U19)</f>
        <v>0</v>
      </c>
      <c r="V20" s="188"/>
    </row>
    <row r="21" spans="2:22" ht="15.6" customHeight="1">
      <c r="B21" s="189"/>
      <c r="C21" s="580" t="s">
        <v>173</v>
      </c>
      <c r="D21" s="581"/>
      <c r="E21" s="582"/>
      <c r="F21" s="583"/>
      <c r="G21" s="581"/>
      <c r="H21" s="582"/>
      <c r="I21" s="583"/>
      <c r="J21" s="584"/>
      <c r="K21" s="585"/>
      <c r="L21" s="583"/>
      <c r="M21" s="584"/>
      <c r="N21" s="585"/>
      <c r="O21" s="583"/>
      <c r="P21" s="584"/>
      <c r="Q21" s="585"/>
      <c r="R21" s="583"/>
      <c r="T21" s="586" t="str">
        <f>C21</f>
        <v>Obligations et dettes</v>
      </c>
      <c r="U21" s="587"/>
      <c r="V21" s="583"/>
    </row>
    <row r="22" spans="2:22" ht="15.6" customHeight="1">
      <c r="B22" s="704" t="str">
        <f>C21</f>
        <v>Obligations et dettes</v>
      </c>
      <c r="C22" s="154"/>
      <c r="D22" s="576"/>
      <c r="E22" s="577"/>
      <c r="F22" s="149"/>
      <c r="G22" s="576"/>
      <c r="H22" s="577"/>
      <c r="I22" s="149"/>
      <c r="J22" s="576"/>
      <c r="K22" s="577"/>
      <c r="L22" s="149"/>
      <c r="M22" s="576"/>
      <c r="N22" s="577"/>
      <c r="O22" s="149"/>
      <c r="P22" s="576"/>
      <c r="Q22" s="577"/>
      <c r="R22" s="149"/>
      <c r="T22" s="578">
        <f t="shared" ref="T22:T43" si="2">C22</f>
        <v>0</v>
      </c>
      <c r="U22" s="579">
        <f t="shared" ref="U22:U42" si="3">SUM(E22,H22,K22,N22,Q22)</f>
        <v>0</v>
      </c>
      <c r="V22" s="333"/>
    </row>
    <row r="23" spans="2:22" ht="15.6" customHeight="1">
      <c r="B23" s="704"/>
      <c r="C23" s="155"/>
      <c r="D23" s="455"/>
      <c r="E23" s="456"/>
      <c r="F23" s="150"/>
      <c r="G23" s="455"/>
      <c r="H23" s="456"/>
      <c r="I23" s="150"/>
      <c r="J23" s="455"/>
      <c r="K23" s="456"/>
      <c r="L23" s="150"/>
      <c r="M23" s="455"/>
      <c r="N23" s="456"/>
      <c r="O23" s="150"/>
      <c r="P23" s="455"/>
      <c r="Q23" s="456"/>
      <c r="R23" s="150"/>
      <c r="T23" s="330">
        <f t="shared" si="2"/>
        <v>0</v>
      </c>
      <c r="U23" s="182">
        <f t="shared" si="3"/>
        <v>0</v>
      </c>
      <c r="V23" s="334"/>
    </row>
    <row r="24" spans="2:22" ht="15.6" customHeight="1">
      <c r="B24" s="704"/>
      <c r="C24" s="155"/>
      <c r="D24" s="455"/>
      <c r="E24" s="456"/>
      <c r="F24" s="150"/>
      <c r="G24" s="455"/>
      <c r="H24" s="456"/>
      <c r="I24" s="150"/>
      <c r="J24" s="455"/>
      <c r="K24" s="456"/>
      <c r="L24" s="150"/>
      <c r="M24" s="455"/>
      <c r="N24" s="456"/>
      <c r="O24" s="150"/>
      <c r="P24" s="455"/>
      <c r="Q24" s="456"/>
      <c r="R24" s="150"/>
      <c r="T24" s="330">
        <f t="shared" si="2"/>
        <v>0</v>
      </c>
      <c r="U24" s="182">
        <f t="shared" si="3"/>
        <v>0</v>
      </c>
      <c r="V24" s="334"/>
    </row>
    <row r="25" spans="2:22" ht="15.6" customHeight="1">
      <c r="B25" s="704"/>
      <c r="C25" s="155"/>
      <c r="D25" s="455"/>
      <c r="E25" s="456"/>
      <c r="F25" s="150"/>
      <c r="G25" s="455"/>
      <c r="H25" s="456"/>
      <c r="I25" s="150"/>
      <c r="J25" s="455"/>
      <c r="K25" s="456"/>
      <c r="L25" s="150"/>
      <c r="M25" s="455"/>
      <c r="N25" s="456"/>
      <c r="O25" s="150"/>
      <c r="P25" s="455"/>
      <c r="Q25" s="456"/>
      <c r="R25" s="150"/>
      <c r="T25" s="330">
        <f t="shared" si="2"/>
        <v>0</v>
      </c>
      <c r="U25" s="182">
        <f t="shared" si="3"/>
        <v>0</v>
      </c>
      <c r="V25" s="334"/>
    </row>
    <row r="26" spans="2:22" ht="15.6" customHeight="1">
      <c r="B26" s="704"/>
      <c r="C26" s="155"/>
      <c r="D26" s="455"/>
      <c r="E26" s="456"/>
      <c r="F26" s="150"/>
      <c r="G26" s="455"/>
      <c r="H26" s="456"/>
      <c r="I26" s="150"/>
      <c r="J26" s="455"/>
      <c r="K26" s="456"/>
      <c r="L26" s="150"/>
      <c r="M26" s="455"/>
      <c r="N26" s="456"/>
      <c r="O26" s="150"/>
      <c r="P26" s="455"/>
      <c r="Q26" s="456"/>
      <c r="R26" s="150"/>
      <c r="T26" s="330">
        <f t="shared" si="2"/>
        <v>0</v>
      </c>
      <c r="U26" s="182">
        <f t="shared" si="3"/>
        <v>0</v>
      </c>
      <c r="V26" s="334"/>
    </row>
    <row r="27" spans="2:22" ht="15.6" customHeight="1">
      <c r="B27" s="704"/>
      <c r="C27" s="155"/>
      <c r="D27" s="455"/>
      <c r="E27" s="456"/>
      <c r="F27" s="150"/>
      <c r="G27" s="455"/>
      <c r="H27" s="456"/>
      <c r="I27" s="150"/>
      <c r="J27" s="455"/>
      <c r="K27" s="456"/>
      <c r="L27" s="150"/>
      <c r="M27" s="455"/>
      <c r="N27" s="456"/>
      <c r="O27" s="150"/>
      <c r="P27" s="455"/>
      <c r="Q27" s="456"/>
      <c r="R27" s="150"/>
      <c r="T27" s="330">
        <f t="shared" si="2"/>
        <v>0</v>
      </c>
      <c r="U27" s="182">
        <f t="shared" si="3"/>
        <v>0</v>
      </c>
      <c r="V27" s="334"/>
    </row>
    <row r="28" spans="2:22" ht="15.6" customHeight="1">
      <c r="B28" s="704"/>
      <c r="C28" s="155"/>
      <c r="D28" s="455"/>
      <c r="E28" s="456"/>
      <c r="F28" s="150"/>
      <c r="G28" s="455"/>
      <c r="H28" s="456"/>
      <c r="I28" s="150"/>
      <c r="J28" s="455"/>
      <c r="K28" s="456"/>
      <c r="L28" s="150"/>
      <c r="M28" s="455"/>
      <c r="N28" s="456"/>
      <c r="O28" s="150"/>
      <c r="P28" s="455"/>
      <c r="Q28" s="456"/>
      <c r="R28" s="150"/>
      <c r="T28" s="330">
        <f t="shared" si="2"/>
        <v>0</v>
      </c>
      <c r="U28" s="182">
        <f t="shared" si="3"/>
        <v>0</v>
      </c>
      <c r="V28" s="334"/>
    </row>
    <row r="29" spans="2:22" ht="15.6" customHeight="1">
      <c r="B29" s="704"/>
      <c r="C29" s="155"/>
      <c r="D29" s="455"/>
      <c r="E29" s="456"/>
      <c r="F29" s="150"/>
      <c r="G29" s="455"/>
      <c r="H29" s="456"/>
      <c r="I29" s="150"/>
      <c r="J29" s="455"/>
      <c r="K29" s="456"/>
      <c r="L29" s="150"/>
      <c r="M29" s="455"/>
      <c r="N29" s="456"/>
      <c r="O29" s="150"/>
      <c r="P29" s="455"/>
      <c r="Q29" s="456"/>
      <c r="R29" s="150"/>
      <c r="T29" s="330">
        <f t="shared" si="2"/>
        <v>0</v>
      </c>
      <c r="U29" s="182">
        <f t="shared" si="3"/>
        <v>0</v>
      </c>
      <c r="V29" s="334"/>
    </row>
    <row r="30" spans="2:22" ht="15.6" customHeight="1">
      <c r="B30" s="704"/>
      <c r="C30" s="155"/>
      <c r="D30" s="455"/>
      <c r="E30" s="456"/>
      <c r="F30" s="150"/>
      <c r="G30" s="455"/>
      <c r="H30" s="456"/>
      <c r="I30" s="150"/>
      <c r="J30" s="455"/>
      <c r="K30" s="456"/>
      <c r="L30" s="150"/>
      <c r="M30" s="455"/>
      <c r="N30" s="456"/>
      <c r="O30" s="150"/>
      <c r="P30" s="455"/>
      <c r="Q30" s="456"/>
      <c r="R30" s="150"/>
      <c r="T30" s="330">
        <f t="shared" si="2"/>
        <v>0</v>
      </c>
      <c r="U30" s="182">
        <f t="shared" si="3"/>
        <v>0</v>
      </c>
      <c r="V30" s="334"/>
    </row>
    <row r="31" spans="2:22" ht="15.6" customHeight="1">
      <c r="B31" s="704"/>
      <c r="C31" s="155"/>
      <c r="D31" s="455"/>
      <c r="E31" s="456"/>
      <c r="F31" s="150"/>
      <c r="G31" s="455"/>
      <c r="H31" s="456"/>
      <c r="I31" s="150"/>
      <c r="J31" s="455"/>
      <c r="K31" s="456"/>
      <c r="L31" s="150"/>
      <c r="M31" s="455"/>
      <c r="N31" s="456"/>
      <c r="O31" s="150"/>
      <c r="P31" s="455"/>
      <c r="Q31" s="456"/>
      <c r="R31" s="150"/>
      <c r="T31" s="330">
        <f t="shared" si="2"/>
        <v>0</v>
      </c>
      <c r="U31" s="182">
        <f t="shared" si="3"/>
        <v>0</v>
      </c>
      <c r="V31" s="334"/>
    </row>
    <row r="32" spans="2:22" ht="15.6" customHeight="1">
      <c r="B32" s="704"/>
      <c r="C32" s="155"/>
      <c r="D32" s="455"/>
      <c r="E32" s="456"/>
      <c r="F32" s="150"/>
      <c r="G32" s="455"/>
      <c r="H32" s="456"/>
      <c r="I32" s="150"/>
      <c r="J32" s="455"/>
      <c r="K32" s="456"/>
      <c r="L32" s="150"/>
      <c r="M32" s="455"/>
      <c r="N32" s="456"/>
      <c r="O32" s="150"/>
      <c r="P32" s="455"/>
      <c r="Q32" s="456"/>
      <c r="R32" s="150"/>
      <c r="T32" s="330">
        <f t="shared" si="2"/>
        <v>0</v>
      </c>
      <c r="U32" s="182">
        <f t="shared" si="3"/>
        <v>0</v>
      </c>
      <c r="V32" s="334"/>
    </row>
    <row r="33" spans="2:22" ht="15.6" customHeight="1">
      <c r="B33" s="704"/>
      <c r="C33" s="155"/>
      <c r="D33" s="455"/>
      <c r="E33" s="456"/>
      <c r="F33" s="150"/>
      <c r="G33" s="455"/>
      <c r="H33" s="456"/>
      <c r="I33" s="150"/>
      <c r="J33" s="455"/>
      <c r="K33" s="456"/>
      <c r="L33" s="150"/>
      <c r="M33" s="455"/>
      <c r="N33" s="456"/>
      <c r="O33" s="150"/>
      <c r="P33" s="455"/>
      <c r="Q33" s="456"/>
      <c r="R33" s="150"/>
      <c r="T33" s="330">
        <f t="shared" si="2"/>
        <v>0</v>
      </c>
      <c r="U33" s="182">
        <f t="shared" si="3"/>
        <v>0</v>
      </c>
      <c r="V33" s="334"/>
    </row>
    <row r="34" spans="2:22" ht="15.6" customHeight="1">
      <c r="B34" s="704"/>
      <c r="C34" s="155"/>
      <c r="D34" s="455"/>
      <c r="E34" s="456"/>
      <c r="F34" s="150"/>
      <c r="G34" s="455"/>
      <c r="H34" s="456"/>
      <c r="I34" s="150"/>
      <c r="J34" s="455"/>
      <c r="K34" s="456"/>
      <c r="L34" s="150"/>
      <c r="M34" s="455"/>
      <c r="N34" s="456"/>
      <c r="O34" s="150"/>
      <c r="P34" s="455"/>
      <c r="Q34" s="456"/>
      <c r="R34" s="150"/>
      <c r="T34" s="330">
        <f t="shared" si="2"/>
        <v>0</v>
      </c>
      <c r="U34" s="182">
        <f t="shared" si="3"/>
        <v>0</v>
      </c>
      <c r="V34" s="334"/>
    </row>
    <row r="35" spans="2:22" ht="15.6" customHeight="1">
      <c r="B35" s="704"/>
      <c r="C35" s="155"/>
      <c r="D35" s="455"/>
      <c r="E35" s="456"/>
      <c r="F35" s="150"/>
      <c r="G35" s="455"/>
      <c r="H35" s="456"/>
      <c r="I35" s="150"/>
      <c r="J35" s="455"/>
      <c r="K35" s="456"/>
      <c r="L35" s="150"/>
      <c r="M35" s="455"/>
      <c r="N35" s="456"/>
      <c r="O35" s="150"/>
      <c r="P35" s="455"/>
      <c r="Q35" s="456"/>
      <c r="R35" s="150"/>
      <c r="T35" s="330">
        <f t="shared" si="2"/>
        <v>0</v>
      </c>
      <c r="U35" s="182">
        <f t="shared" si="3"/>
        <v>0</v>
      </c>
      <c r="V35" s="334"/>
    </row>
    <row r="36" spans="2:22" ht="15.6" customHeight="1">
      <c r="B36" s="704"/>
      <c r="C36" s="155"/>
      <c r="D36" s="455"/>
      <c r="E36" s="456"/>
      <c r="F36" s="150"/>
      <c r="G36" s="455"/>
      <c r="H36" s="456"/>
      <c r="I36" s="150"/>
      <c r="J36" s="455"/>
      <c r="K36" s="456"/>
      <c r="L36" s="150"/>
      <c r="M36" s="455"/>
      <c r="N36" s="456"/>
      <c r="O36" s="150"/>
      <c r="P36" s="455"/>
      <c r="Q36" s="456"/>
      <c r="R36" s="150"/>
      <c r="T36" s="330">
        <f t="shared" si="2"/>
        <v>0</v>
      </c>
      <c r="U36" s="182">
        <f t="shared" si="3"/>
        <v>0</v>
      </c>
      <c r="V36" s="334"/>
    </row>
    <row r="37" spans="2:22" ht="15.6" customHeight="1">
      <c r="B37" s="704"/>
      <c r="C37" s="155"/>
      <c r="D37" s="455"/>
      <c r="E37" s="456"/>
      <c r="F37" s="150"/>
      <c r="G37" s="455"/>
      <c r="H37" s="456"/>
      <c r="I37" s="150"/>
      <c r="J37" s="455"/>
      <c r="K37" s="456"/>
      <c r="L37" s="150"/>
      <c r="M37" s="455"/>
      <c r="N37" s="456"/>
      <c r="O37" s="150"/>
      <c r="P37" s="455"/>
      <c r="Q37" s="456"/>
      <c r="R37" s="150"/>
      <c r="T37" s="330">
        <f t="shared" si="2"/>
        <v>0</v>
      </c>
      <c r="U37" s="182">
        <f t="shared" si="3"/>
        <v>0</v>
      </c>
      <c r="V37" s="334"/>
    </row>
    <row r="38" spans="2:22" ht="15.6" customHeight="1">
      <c r="B38" s="704"/>
      <c r="C38" s="155"/>
      <c r="D38" s="455"/>
      <c r="E38" s="456"/>
      <c r="F38" s="150"/>
      <c r="G38" s="455"/>
      <c r="H38" s="456"/>
      <c r="I38" s="150"/>
      <c r="J38" s="455"/>
      <c r="K38" s="456"/>
      <c r="L38" s="150"/>
      <c r="M38" s="455"/>
      <c r="N38" s="456"/>
      <c r="O38" s="150"/>
      <c r="P38" s="455"/>
      <c r="Q38" s="456"/>
      <c r="R38" s="150"/>
      <c r="T38" s="330">
        <f t="shared" si="2"/>
        <v>0</v>
      </c>
      <c r="U38" s="182">
        <f t="shared" si="3"/>
        <v>0</v>
      </c>
      <c r="V38" s="334"/>
    </row>
    <row r="39" spans="2:22" ht="15.6" customHeight="1">
      <c r="B39" s="704"/>
      <c r="C39" s="155"/>
      <c r="D39" s="455"/>
      <c r="E39" s="456"/>
      <c r="F39" s="150"/>
      <c r="G39" s="455"/>
      <c r="H39" s="456"/>
      <c r="I39" s="150"/>
      <c r="J39" s="455"/>
      <c r="K39" s="456"/>
      <c r="L39" s="150"/>
      <c r="M39" s="455"/>
      <c r="N39" s="456"/>
      <c r="O39" s="150"/>
      <c r="P39" s="455"/>
      <c r="Q39" s="456"/>
      <c r="R39" s="150"/>
      <c r="T39" s="330">
        <f t="shared" si="2"/>
        <v>0</v>
      </c>
      <c r="U39" s="182">
        <f t="shared" si="3"/>
        <v>0</v>
      </c>
      <c r="V39" s="334"/>
    </row>
    <row r="40" spans="2:22" ht="15.6" customHeight="1">
      <c r="B40" s="704"/>
      <c r="C40" s="155"/>
      <c r="D40" s="455"/>
      <c r="E40" s="456"/>
      <c r="F40" s="150"/>
      <c r="G40" s="455"/>
      <c r="H40" s="456"/>
      <c r="I40" s="150"/>
      <c r="J40" s="455"/>
      <c r="K40" s="456"/>
      <c r="L40" s="150"/>
      <c r="M40" s="455"/>
      <c r="N40" s="456"/>
      <c r="O40" s="150"/>
      <c r="P40" s="455"/>
      <c r="Q40" s="456"/>
      <c r="R40" s="150"/>
      <c r="T40" s="330">
        <f t="shared" si="2"/>
        <v>0</v>
      </c>
      <c r="U40" s="182">
        <f t="shared" si="3"/>
        <v>0</v>
      </c>
      <c r="V40" s="334"/>
    </row>
    <row r="41" spans="2:22" ht="15.6" customHeight="1">
      <c r="B41" s="704"/>
      <c r="C41" s="155"/>
      <c r="D41" s="455"/>
      <c r="E41" s="456"/>
      <c r="F41" s="150"/>
      <c r="G41" s="455"/>
      <c r="H41" s="456"/>
      <c r="I41" s="150"/>
      <c r="J41" s="455"/>
      <c r="K41" s="456"/>
      <c r="L41" s="150"/>
      <c r="M41" s="455"/>
      <c r="N41" s="456"/>
      <c r="O41" s="150"/>
      <c r="P41" s="455"/>
      <c r="Q41" s="456"/>
      <c r="R41" s="150"/>
      <c r="T41" s="330">
        <f t="shared" si="2"/>
        <v>0</v>
      </c>
      <c r="U41" s="182">
        <f t="shared" si="3"/>
        <v>0</v>
      </c>
      <c r="V41" s="334"/>
    </row>
    <row r="42" spans="2:22" ht="15.6" customHeight="1">
      <c r="B42" s="704"/>
      <c r="C42" s="155"/>
      <c r="D42" s="455"/>
      <c r="E42" s="456"/>
      <c r="F42" s="150"/>
      <c r="G42" s="455"/>
      <c r="H42" s="456"/>
      <c r="I42" s="150"/>
      <c r="J42" s="455"/>
      <c r="K42" s="456"/>
      <c r="L42" s="150"/>
      <c r="M42" s="455"/>
      <c r="N42" s="456"/>
      <c r="O42" s="150"/>
      <c r="P42" s="455"/>
      <c r="Q42" s="456"/>
      <c r="R42" s="150"/>
      <c r="T42" s="330">
        <f t="shared" si="2"/>
        <v>0</v>
      </c>
      <c r="U42" s="182">
        <f t="shared" si="3"/>
        <v>0</v>
      </c>
      <c r="V42" s="334"/>
    </row>
    <row r="43" spans="2:22" ht="15.6" customHeight="1">
      <c r="B43" s="704"/>
      <c r="C43" s="156"/>
      <c r="D43" s="457"/>
      <c r="E43" s="458"/>
      <c r="F43" s="329"/>
      <c r="G43" s="457"/>
      <c r="H43" s="458"/>
      <c r="I43" s="329"/>
      <c r="J43" s="457"/>
      <c r="K43" s="458"/>
      <c r="L43" s="329"/>
      <c r="M43" s="457"/>
      <c r="N43" s="458"/>
      <c r="O43" s="329"/>
      <c r="P43" s="457"/>
      <c r="Q43" s="458"/>
      <c r="R43" s="329"/>
      <c r="T43" s="331">
        <f t="shared" si="2"/>
        <v>0</v>
      </c>
      <c r="U43" s="183">
        <f>SUM(E43,H43,K43,N43,Q43)</f>
        <v>0</v>
      </c>
      <c r="V43" s="159"/>
    </row>
    <row r="44" spans="2:22" s="29" customFormat="1" ht="15.6" customHeight="1">
      <c r="B44" s="339"/>
      <c r="C44" s="190" t="s">
        <v>623</v>
      </c>
      <c r="D44" s="461">
        <f>SUM(D22:D43)</f>
        <v>0</v>
      </c>
      <c r="E44" s="462">
        <f>SUM(E22:E43)</f>
        <v>0</v>
      </c>
      <c r="F44" s="191"/>
      <c r="G44" s="467">
        <f>SUM(G22:G43)</f>
        <v>0</v>
      </c>
      <c r="H44" s="468">
        <f>SUM(H22:H43)</f>
        <v>0</v>
      </c>
      <c r="I44" s="191"/>
      <c r="J44" s="467">
        <f>SUM(J22:J43)</f>
        <v>0</v>
      </c>
      <c r="K44" s="468">
        <f>SUM(K22:K43)</f>
        <v>0</v>
      </c>
      <c r="L44" s="191"/>
      <c r="M44" s="467">
        <f>SUM(M22:M43)</f>
        <v>0</v>
      </c>
      <c r="N44" s="468">
        <f>SUM(N22:N43)</f>
        <v>0</v>
      </c>
      <c r="O44" s="191"/>
      <c r="P44" s="467">
        <f>SUM(P22:P43)</f>
        <v>0</v>
      </c>
      <c r="Q44" s="468">
        <f>SUM(Q22:Q43)</f>
        <v>0</v>
      </c>
      <c r="R44" s="191"/>
      <c r="T44" s="192"/>
      <c r="U44" s="470">
        <f>SUM(U22:U43)</f>
        <v>0</v>
      </c>
      <c r="V44" s="191"/>
    </row>
    <row r="45" spans="2:22" s="30" customFormat="1" ht="15.6" customHeight="1">
      <c r="B45" s="40"/>
      <c r="C45" s="193" t="s">
        <v>174</v>
      </c>
      <c r="D45" s="463">
        <f>D20-D44</f>
        <v>0</v>
      </c>
      <c r="E45" s="464">
        <f>E20-E44</f>
        <v>0</v>
      </c>
      <c r="F45" s="172"/>
      <c r="G45" s="463">
        <f>G20-G44</f>
        <v>0</v>
      </c>
      <c r="H45" s="464">
        <f>H20-H44</f>
        <v>0</v>
      </c>
      <c r="I45" s="172"/>
      <c r="J45" s="463">
        <f>J20-J44</f>
        <v>0</v>
      </c>
      <c r="K45" s="464">
        <f>K20-K44</f>
        <v>0</v>
      </c>
      <c r="L45" s="173"/>
      <c r="M45" s="463">
        <f>M20-M44</f>
        <v>0</v>
      </c>
      <c r="N45" s="464">
        <f>N20-N44</f>
        <v>0</v>
      </c>
      <c r="O45" s="173"/>
      <c r="P45" s="463">
        <f>P20-P44</f>
        <v>0</v>
      </c>
      <c r="Q45" s="464">
        <f>Q20-Q44</f>
        <v>0</v>
      </c>
      <c r="R45" s="173"/>
      <c r="T45" s="160"/>
      <c r="U45" s="161"/>
      <c r="V45" s="162"/>
    </row>
    <row r="46" spans="2:22" ht="15.6" customHeight="1">
      <c r="B46" s="40"/>
      <c r="C46" s="157" t="str">
        <f>'Prévision annuelle'!A33</f>
        <v>Dépenses courantes</v>
      </c>
      <c r="D46" s="588"/>
      <c r="E46" s="589"/>
      <c r="F46" s="590"/>
      <c r="G46" s="588"/>
      <c r="H46" s="589"/>
      <c r="I46" s="590"/>
      <c r="J46" s="591"/>
      <c r="K46" s="592"/>
      <c r="L46" s="593"/>
      <c r="M46" s="591"/>
      <c r="N46" s="592"/>
      <c r="O46" s="593"/>
      <c r="P46" s="591"/>
      <c r="Q46" s="592"/>
      <c r="R46" s="593"/>
      <c r="T46" s="594" t="str">
        <f>C46</f>
        <v>Dépenses courantes</v>
      </c>
      <c r="U46" s="595"/>
      <c r="V46" s="596"/>
    </row>
    <row r="47" spans="2:22" ht="15.6" customHeight="1">
      <c r="B47" s="697" t="str">
        <f>'Prévision annuelle'!A33</f>
        <v>Dépenses courantes</v>
      </c>
      <c r="C47" s="154"/>
      <c r="D47" s="576"/>
      <c r="E47" s="577"/>
      <c r="F47" s="149"/>
      <c r="G47" s="576"/>
      <c r="H47" s="577"/>
      <c r="I47" s="149"/>
      <c r="J47" s="576"/>
      <c r="K47" s="577"/>
      <c r="L47" s="149"/>
      <c r="M47" s="576"/>
      <c r="N47" s="577"/>
      <c r="O47" s="149"/>
      <c r="P47" s="576"/>
      <c r="Q47" s="577"/>
      <c r="R47" s="149"/>
      <c r="T47" s="597">
        <f t="shared" ref="T47:T65" si="4">C47</f>
        <v>0</v>
      </c>
      <c r="U47" s="598">
        <f t="shared" ref="U47:U65" si="5">SUM(E47,H47,K47,N47,Q47)</f>
        <v>0</v>
      </c>
      <c r="V47" s="333"/>
    </row>
    <row r="48" spans="2:22" ht="15.6" customHeight="1">
      <c r="B48" s="697"/>
      <c r="C48" s="155"/>
      <c r="D48" s="455"/>
      <c r="E48" s="456"/>
      <c r="F48" s="150"/>
      <c r="G48" s="455"/>
      <c r="H48" s="456"/>
      <c r="I48" s="150"/>
      <c r="J48" s="455"/>
      <c r="K48" s="456"/>
      <c r="L48" s="150"/>
      <c r="M48" s="455"/>
      <c r="N48" s="456"/>
      <c r="O48" s="150"/>
      <c r="P48" s="455"/>
      <c r="Q48" s="456"/>
      <c r="R48" s="150"/>
      <c r="T48" s="332">
        <f t="shared" si="4"/>
        <v>0</v>
      </c>
      <c r="U48" s="182">
        <f t="shared" si="5"/>
        <v>0</v>
      </c>
      <c r="V48" s="334"/>
    </row>
    <row r="49" spans="2:22" ht="15.6" customHeight="1">
      <c r="B49" s="697"/>
      <c r="C49" s="155"/>
      <c r="D49" s="455"/>
      <c r="E49" s="456"/>
      <c r="F49" s="150"/>
      <c r="G49" s="455"/>
      <c r="H49" s="456"/>
      <c r="I49" s="150"/>
      <c r="J49" s="455"/>
      <c r="K49" s="456"/>
      <c r="L49" s="150"/>
      <c r="M49" s="455"/>
      <c r="N49" s="456"/>
      <c r="O49" s="150"/>
      <c r="P49" s="455"/>
      <c r="Q49" s="456"/>
      <c r="R49" s="150"/>
      <c r="T49" s="332">
        <f t="shared" si="4"/>
        <v>0</v>
      </c>
      <c r="U49" s="182">
        <f t="shared" si="5"/>
        <v>0</v>
      </c>
      <c r="V49" s="334"/>
    </row>
    <row r="50" spans="2:22" ht="15.6" customHeight="1">
      <c r="B50" s="697"/>
      <c r="C50" s="155"/>
      <c r="D50" s="455"/>
      <c r="E50" s="456"/>
      <c r="F50" s="150"/>
      <c r="G50" s="455"/>
      <c r="H50" s="456"/>
      <c r="I50" s="150"/>
      <c r="J50" s="455"/>
      <c r="K50" s="456"/>
      <c r="L50" s="150"/>
      <c r="M50" s="455"/>
      <c r="N50" s="456"/>
      <c r="O50" s="150"/>
      <c r="P50" s="455"/>
      <c r="Q50" s="456"/>
      <c r="R50" s="150"/>
      <c r="T50" s="332">
        <f t="shared" si="4"/>
        <v>0</v>
      </c>
      <c r="U50" s="182">
        <f t="shared" si="5"/>
        <v>0</v>
      </c>
      <c r="V50" s="334"/>
    </row>
    <row r="51" spans="2:22" ht="15.6" customHeight="1">
      <c r="B51" s="697"/>
      <c r="C51" s="155"/>
      <c r="D51" s="455"/>
      <c r="E51" s="456"/>
      <c r="F51" s="150"/>
      <c r="G51" s="455"/>
      <c r="H51" s="456"/>
      <c r="I51" s="150"/>
      <c r="J51" s="455"/>
      <c r="K51" s="456"/>
      <c r="L51" s="150"/>
      <c r="M51" s="455"/>
      <c r="N51" s="456"/>
      <c r="O51" s="150"/>
      <c r="P51" s="455"/>
      <c r="Q51" s="456"/>
      <c r="R51" s="150"/>
      <c r="T51" s="332">
        <f t="shared" si="4"/>
        <v>0</v>
      </c>
      <c r="U51" s="182">
        <f t="shared" si="5"/>
        <v>0</v>
      </c>
      <c r="V51" s="334"/>
    </row>
    <row r="52" spans="2:22" ht="15.6" customHeight="1">
      <c r="B52" s="697"/>
      <c r="C52" s="155"/>
      <c r="D52" s="455"/>
      <c r="E52" s="456"/>
      <c r="F52" s="150"/>
      <c r="G52" s="455"/>
      <c r="H52" s="456"/>
      <c r="I52" s="150"/>
      <c r="J52" s="455"/>
      <c r="K52" s="456"/>
      <c r="L52" s="150"/>
      <c r="M52" s="455"/>
      <c r="N52" s="456"/>
      <c r="O52" s="150"/>
      <c r="P52" s="455"/>
      <c r="Q52" s="456"/>
      <c r="R52" s="150"/>
      <c r="T52" s="332">
        <f t="shared" si="4"/>
        <v>0</v>
      </c>
      <c r="U52" s="182">
        <f t="shared" si="5"/>
        <v>0</v>
      </c>
      <c r="V52" s="334"/>
    </row>
    <row r="53" spans="2:22" ht="15.6" customHeight="1">
      <c r="B53" s="697"/>
      <c r="C53" s="155"/>
      <c r="D53" s="455"/>
      <c r="E53" s="456"/>
      <c r="F53" s="150"/>
      <c r="G53" s="455"/>
      <c r="H53" s="456"/>
      <c r="I53" s="150"/>
      <c r="J53" s="455"/>
      <c r="K53" s="456"/>
      <c r="L53" s="150"/>
      <c r="M53" s="455"/>
      <c r="N53" s="456"/>
      <c r="O53" s="150"/>
      <c r="P53" s="455"/>
      <c r="Q53" s="456"/>
      <c r="R53" s="150"/>
      <c r="T53" s="332">
        <f t="shared" si="4"/>
        <v>0</v>
      </c>
      <c r="U53" s="182">
        <f t="shared" si="5"/>
        <v>0</v>
      </c>
      <c r="V53" s="334"/>
    </row>
    <row r="54" spans="2:22" ht="15.6" customHeight="1">
      <c r="B54" s="697"/>
      <c r="C54" s="155"/>
      <c r="D54" s="455"/>
      <c r="E54" s="456"/>
      <c r="F54" s="150"/>
      <c r="G54" s="455"/>
      <c r="H54" s="456"/>
      <c r="I54" s="150"/>
      <c r="J54" s="455"/>
      <c r="K54" s="456"/>
      <c r="L54" s="150"/>
      <c r="M54" s="455"/>
      <c r="N54" s="456"/>
      <c r="O54" s="150"/>
      <c r="P54" s="455"/>
      <c r="Q54" s="456"/>
      <c r="R54" s="150"/>
      <c r="T54" s="332">
        <f t="shared" si="4"/>
        <v>0</v>
      </c>
      <c r="U54" s="182">
        <f t="shared" si="5"/>
        <v>0</v>
      </c>
      <c r="V54" s="334"/>
    </row>
    <row r="55" spans="2:22" ht="15.6" customHeight="1">
      <c r="B55" s="697"/>
      <c r="C55" s="155"/>
      <c r="D55" s="455"/>
      <c r="E55" s="456"/>
      <c r="F55" s="150"/>
      <c r="G55" s="455"/>
      <c r="H55" s="456"/>
      <c r="I55" s="150"/>
      <c r="J55" s="455"/>
      <c r="K55" s="456"/>
      <c r="L55" s="150"/>
      <c r="M55" s="455"/>
      <c r="N55" s="456"/>
      <c r="O55" s="150"/>
      <c r="P55" s="455"/>
      <c r="Q55" s="456"/>
      <c r="R55" s="150"/>
      <c r="T55" s="332">
        <f t="shared" si="4"/>
        <v>0</v>
      </c>
      <c r="U55" s="182">
        <f t="shared" si="5"/>
        <v>0</v>
      </c>
      <c r="V55" s="334"/>
    </row>
    <row r="56" spans="2:22" ht="15.6" customHeight="1">
      <c r="B56" s="697"/>
      <c r="C56" s="155"/>
      <c r="D56" s="455"/>
      <c r="E56" s="456"/>
      <c r="F56" s="150"/>
      <c r="G56" s="455"/>
      <c r="H56" s="456"/>
      <c r="I56" s="150"/>
      <c r="J56" s="455"/>
      <c r="K56" s="456"/>
      <c r="L56" s="150"/>
      <c r="M56" s="455"/>
      <c r="N56" s="456"/>
      <c r="O56" s="150"/>
      <c r="P56" s="455"/>
      <c r="Q56" s="456"/>
      <c r="R56" s="150"/>
      <c r="T56" s="332">
        <f t="shared" si="4"/>
        <v>0</v>
      </c>
      <c r="U56" s="182">
        <f t="shared" si="5"/>
        <v>0</v>
      </c>
      <c r="V56" s="334"/>
    </row>
    <row r="57" spans="2:22" ht="15.6" customHeight="1">
      <c r="B57" s="697"/>
      <c r="C57" s="155"/>
      <c r="D57" s="455"/>
      <c r="E57" s="456"/>
      <c r="F57" s="150"/>
      <c r="G57" s="455"/>
      <c r="H57" s="456"/>
      <c r="I57" s="150"/>
      <c r="J57" s="455"/>
      <c r="K57" s="456"/>
      <c r="L57" s="150"/>
      <c r="M57" s="455"/>
      <c r="N57" s="456"/>
      <c r="O57" s="150"/>
      <c r="P57" s="455"/>
      <c r="Q57" s="456"/>
      <c r="R57" s="150"/>
      <c r="T57" s="332">
        <f t="shared" si="4"/>
        <v>0</v>
      </c>
      <c r="U57" s="182">
        <f>SUM(E57,H57,K57,N57,Q57)</f>
        <v>0</v>
      </c>
      <c r="V57" s="334"/>
    </row>
    <row r="58" spans="2:22" ht="15.6" customHeight="1">
      <c r="B58" s="697"/>
      <c r="C58" s="155"/>
      <c r="D58" s="455"/>
      <c r="E58" s="456"/>
      <c r="F58" s="150"/>
      <c r="G58" s="455"/>
      <c r="H58" s="456"/>
      <c r="I58" s="150"/>
      <c r="J58" s="455"/>
      <c r="K58" s="456"/>
      <c r="L58" s="150"/>
      <c r="M58" s="455"/>
      <c r="N58" s="456"/>
      <c r="O58" s="150"/>
      <c r="P58" s="455"/>
      <c r="Q58" s="456"/>
      <c r="R58" s="150"/>
      <c r="T58" s="332">
        <f t="shared" si="4"/>
        <v>0</v>
      </c>
      <c r="U58" s="182">
        <f>SUM(E58,H58,K58,N58,Q58)</f>
        <v>0</v>
      </c>
      <c r="V58" s="334"/>
    </row>
    <row r="59" spans="2:22" ht="15.6" customHeight="1">
      <c r="B59" s="697"/>
      <c r="C59" s="155"/>
      <c r="D59" s="455"/>
      <c r="E59" s="456"/>
      <c r="F59" s="150"/>
      <c r="G59" s="455"/>
      <c r="H59" s="456"/>
      <c r="I59" s="150"/>
      <c r="J59" s="455"/>
      <c r="K59" s="456"/>
      <c r="L59" s="150"/>
      <c r="M59" s="455"/>
      <c r="N59" s="456"/>
      <c r="O59" s="150"/>
      <c r="P59" s="455"/>
      <c r="Q59" s="456"/>
      <c r="R59" s="150"/>
      <c r="T59" s="332">
        <f t="shared" si="4"/>
        <v>0</v>
      </c>
      <c r="U59" s="182">
        <f t="shared" si="5"/>
        <v>0</v>
      </c>
      <c r="V59" s="334"/>
    </row>
    <row r="60" spans="2:22" ht="15.6" customHeight="1">
      <c r="B60" s="697"/>
      <c r="C60" s="155"/>
      <c r="D60" s="455"/>
      <c r="E60" s="456"/>
      <c r="F60" s="150"/>
      <c r="G60" s="455"/>
      <c r="H60" s="456"/>
      <c r="I60" s="150"/>
      <c r="J60" s="455"/>
      <c r="K60" s="456"/>
      <c r="L60" s="150"/>
      <c r="M60" s="455"/>
      <c r="N60" s="456"/>
      <c r="O60" s="150"/>
      <c r="P60" s="455"/>
      <c r="Q60" s="456"/>
      <c r="R60" s="150"/>
      <c r="T60" s="332">
        <f t="shared" si="4"/>
        <v>0</v>
      </c>
      <c r="U60" s="182">
        <f t="shared" si="5"/>
        <v>0</v>
      </c>
      <c r="V60" s="334"/>
    </row>
    <row r="61" spans="2:22" ht="15.6" customHeight="1">
      <c r="B61" s="697"/>
      <c r="C61" s="155"/>
      <c r="D61" s="455"/>
      <c r="E61" s="456"/>
      <c r="F61" s="150"/>
      <c r="G61" s="455"/>
      <c r="H61" s="456"/>
      <c r="I61" s="150"/>
      <c r="J61" s="455"/>
      <c r="K61" s="456"/>
      <c r="L61" s="150"/>
      <c r="M61" s="455"/>
      <c r="N61" s="456"/>
      <c r="O61" s="150"/>
      <c r="P61" s="455"/>
      <c r="Q61" s="456"/>
      <c r="R61" s="150"/>
      <c r="T61" s="332">
        <f>C61</f>
        <v>0</v>
      </c>
      <c r="U61" s="182">
        <f t="shared" si="5"/>
        <v>0</v>
      </c>
      <c r="V61" s="334"/>
    </row>
    <row r="62" spans="2:22" ht="15.6" customHeight="1">
      <c r="B62" s="697"/>
      <c r="C62" s="155"/>
      <c r="D62" s="455"/>
      <c r="E62" s="456"/>
      <c r="F62" s="150"/>
      <c r="G62" s="455"/>
      <c r="H62" s="456"/>
      <c r="I62" s="150"/>
      <c r="J62" s="455"/>
      <c r="K62" s="456"/>
      <c r="L62" s="150"/>
      <c r="M62" s="455"/>
      <c r="N62" s="456"/>
      <c r="O62" s="150"/>
      <c r="P62" s="455"/>
      <c r="Q62" s="456"/>
      <c r="R62" s="150"/>
      <c r="T62" s="332">
        <f>C62</f>
        <v>0</v>
      </c>
      <c r="U62" s="182">
        <f t="shared" si="5"/>
        <v>0</v>
      </c>
      <c r="V62" s="334"/>
    </row>
    <row r="63" spans="2:22" ht="15.6" customHeight="1">
      <c r="B63" s="697"/>
      <c r="C63" s="155"/>
      <c r="D63" s="455"/>
      <c r="E63" s="456"/>
      <c r="F63" s="150"/>
      <c r="G63" s="455"/>
      <c r="H63" s="456"/>
      <c r="I63" s="150"/>
      <c r="J63" s="455"/>
      <c r="K63" s="456"/>
      <c r="L63" s="150"/>
      <c r="M63" s="455"/>
      <c r="N63" s="456"/>
      <c r="O63" s="150"/>
      <c r="P63" s="455"/>
      <c r="Q63" s="456"/>
      <c r="R63" s="150"/>
      <c r="T63" s="332">
        <f t="shared" si="4"/>
        <v>0</v>
      </c>
      <c r="U63" s="182">
        <f t="shared" si="5"/>
        <v>0</v>
      </c>
      <c r="V63" s="334"/>
    </row>
    <row r="64" spans="2:22" ht="15.6" customHeight="1">
      <c r="B64" s="697"/>
      <c r="C64" s="155"/>
      <c r="D64" s="455"/>
      <c r="E64" s="456"/>
      <c r="F64" s="150"/>
      <c r="G64" s="455"/>
      <c r="H64" s="456"/>
      <c r="I64" s="150"/>
      <c r="J64" s="455"/>
      <c r="K64" s="456"/>
      <c r="L64" s="150"/>
      <c r="M64" s="455"/>
      <c r="N64" s="456"/>
      <c r="O64" s="150"/>
      <c r="P64" s="455"/>
      <c r="Q64" s="456"/>
      <c r="R64" s="150"/>
      <c r="T64" s="332">
        <f t="shared" si="4"/>
        <v>0</v>
      </c>
      <c r="U64" s="182">
        <f t="shared" si="5"/>
        <v>0</v>
      </c>
      <c r="V64" s="334"/>
    </row>
    <row r="65" spans="1:47" ht="15.6" customHeight="1">
      <c r="B65" s="697"/>
      <c r="C65" s="156"/>
      <c r="D65" s="457"/>
      <c r="E65" s="458"/>
      <c r="F65" s="329"/>
      <c r="G65" s="457"/>
      <c r="H65" s="458"/>
      <c r="I65" s="329"/>
      <c r="J65" s="457"/>
      <c r="K65" s="458"/>
      <c r="L65" s="329"/>
      <c r="M65" s="457"/>
      <c r="N65" s="458"/>
      <c r="O65" s="329"/>
      <c r="P65" s="457"/>
      <c r="Q65" s="458"/>
      <c r="R65" s="329"/>
      <c r="T65" s="599">
        <f t="shared" si="4"/>
        <v>0</v>
      </c>
      <c r="U65" s="183">
        <f t="shared" si="5"/>
        <v>0</v>
      </c>
      <c r="V65" s="335"/>
    </row>
    <row r="66" spans="1:47" ht="15.6" customHeight="1">
      <c r="B66" s="40"/>
      <c r="C66" s="158" t="s">
        <v>145</v>
      </c>
      <c r="D66" s="465">
        <f>SUM(D47:D65)</f>
        <v>0</v>
      </c>
      <c r="E66" s="466">
        <f>SUM(E47:E65)</f>
        <v>0</v>
      </c>
      <c r="F66" s="152"/>
      <c r="G66" s="465">
        <f>SUM(G47:G65)</f>
        <v>0</v>
      </c>
      <c r="H66" s="466">
        <f>SUM(H47:H65)</f>
        <v>0</v>
      </c>
      <c r="I66" s="152"/>
      <c r="J66" s="465">
        <f>SUM(J47:J65)</f>
        <v>0</v>
      </c>
      <c r="K66" s="466">
        <f>SUM(K47:K65)</f>
        <v>0</v>
      </c>
      <c r="L66" s="153"/>
      <c r="M66" s="465">
        <f>SUM(M47:M65)</f>
        <v>0</v>
      </c>
      <c r="N66" s="466">
        <f>SUM(N47:N65)</f>
        <v>0</v>
      </c>
      <c r="O66" s="153"/>
      <c r="P66" s="465">
        <f>SUM(P47:P65)</f>
        <v>0</v>
      </c>
      <c r="Q66" s="466">
        <f>SUM(Q47:Q65)</f>
        <v>0</v>
      </c>
      <c r="R66" s="153"/>
      <c r="T66" s="163"/>
      <c r="U66" s="471">
        <f>SUM(U47:U65)</f>
        <v>0</v>
      </c>
      <c r="V66" s="164"/>
    </row>
    <row r="67" spans="1:47" s="24" customFormat="1" ht="15.6" customHeight="1">
      <c r="A67" s="30"/>
      <c r="B67" s="40"/>
      <c r="C67" s="603" t="s">
        <v>634</v>
      </c>
      <c r="D67" s="600">
        <f>D45-D66</f>
        <v>0</v>
      </c>
      <c r="E67" s="601">
        <f>E45-E66</f>
        <v>0</v>
      </c>
      <c r="F67" s="42"/>
      <c r="G67" s="600">
        <f>G45-G66</f>
        <v>0</v>
      </c>
      <c r="H67" s="601">
        <f>H45-H66</f>
        <v>0</v>
      </c>
      <c r="I67" s="42"/>
      <c r="J67" s="600">
        <f>J45-J66</f>
        <v>0</v>
      </c>
      <c r="K67" s="601">
        <f>K45-K66</f>
        <v>0</v>
      </c>
      <c r="L67" s="41"/>
      <c r="M67" s="600">
        <f>M45-M66</f>
        <v>0</v>
      </c>
      <c r="N67" s="601">
        <f>N45-N66</f>
        <v>0</v>
      </c>
      <c r="O67" s="41"/>
      <c r="P67" s="600">
        <f>P45-P66</f>
        <v>0</v>
      </c>
      <c r="Q67" s="601">
        <f>Q45-Q66</f>
        <v>0</v>
      </c>
      <c r="R67" s="41"/>
      <c r="S67" s="30"/>
      <c r="T67" s="194" t="s">
        <v>175</v>
      </c>
      <c r="U67" s="472">
        <f>U20-U44-U66</f>
        <v>0</v>
      </c>
      <c r="V67" s="195"/>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30" customHeight="1">
      <c r="A68" s="698" t="s">
        <v>579</v>
      </c>
      <c r="B68" s="698"/>
      <c r="C68" s="29"/>
      <c r="D68" s="29"/>
      <c r="E68" s="29"/>
      <c r="F68" s="43"/>
      <c r="G68" s="29"/>
      <c r="H68" s="29"/>
      <c r="I68" s="43"/>
      <c r="J68" s="29"/>
      <c r="K68" s="29"/>
      <c r="L68" s="29"/>
      <c r="M68" s="29"/>
      <c r="N68" s="29"/>
      <c r="O68" s="29"/>
      <c r="P68" s="29"/>
      <c r="Q68" s="29"/>
      <c r="R68" s="29"/>
      <c r="V68" s="473"/>
    </row>
    <row r="69" spans="1:47" s="30" customFormat="1" ht="31.2">
      <c r="A69" s="166" t="s">
        <v>152</v>
      </c>
      <c r="B69" s="167" t="s">
        <v>176</v>
      </c>
      <c r="C69" s="165" t="s">
        <v>569</v>
      </c>
      <c r="D69" s="717" t="s">
        <v>624</v>
      </c>
      <c r="E69" s="718"/>
      <c r="F69" s="120"/>
      <c r="G69" s="717" t="s">
        <v>625</v>
      </c>
      <c r="H69" s="718"/>
      <c r="I69" s="120"/>
      <c r="J69" s="717" t="s">
        <v>626</v>
      </c>
      <c r="K69" s="718"/>
      <c r="L69" s="121"/>
      <c r="M69" s="717" t="s">
        <v>627</v>
      </c>
      <c r="N69" s="718"/>
      <c r="O69" s="41"/>
      <c r="P69" s="717" t="s">
        <v>628</v>
      </c>
      <c r="Q69" s="718"/>
      <c r="R69" s="41"/>
    </row>
    <row r="70" spans="1:47" ht="15.6">
      <c r="A70" s="340">
        <f>Actifs!A10</f>
        <v>1</v>
      </c>
      <c r="B70" s="474"/>
      <c r="C70" s="341" t="str">
        <f>Actifs!B10</f>
        <v>Compte 1</v>
      </c>
      <c r="D70" s="476">
        <f>B70+SUMIF($F$14:$F$19,A70,$D$14:$D$19)-SUMIF($F$22:$F$43,A70,$D$22:$D$43)-SUMIF($F$47:$F$65,A70,$D$47:$D$65)</f>
        <v>0</v>
      </c>
      <c r="E70" s="477">
        <f>B70+SUMIF($F$14:$F$19,A70,$E$14:$E$19)-SUMIF($F$22:$F$43,A70,$E$22:$E$43)-SUMIF($F$47:$F$65,A70,$E$47:$E$65)</f>
        <v>0</v>
      </c>
      <c r="F70" s="122"/>
      <c r="G70" s="476">
        <f>D70+SUMIF($I$14:$I$19,A70,$G$14:$G$19)-SUMIF($I$22:$I$43,A70,$G$22:$G$43)-SUMIF($I$47:$I$65,A70,$G$47:$G$65)</f>
        <v>0</v>
      </c>
      <c r="H70" s="477">
        <f>E70+SUMIF($I$14:$I$19,A70,$H$14:$H$19)-SUMIF($I$22:$I$43,A70,$H$22:$H$43)-SUMIF($I$47:$I$65,A70,$H$47:$H$65)</f>
        <v>0</v>
      </c>
      <c r="I70" s="122"/>
      <c r="J70" s="476">
        <f>G70+SUMIF($L$14:$L$19,A70,$J$14:$J$19)-SUMIF($L$22:$L$43,A70,$J$22:$J$43)-SUMIF($L$47:$L$65,A70,$J$47:$J$65)</f>
        <v>0</v>
      </c>
      <c r="K70" s="477">
        <f>H70+SUMIF($L$14:$L$19,A70,$K$14:$K$19)-SUMIF($L$22:$L$43,A70,$K$22:$K$43)-SUMIF($L$47:$L$65,A70,$K$47:$K$65)</f>
        <v>0</v>
      </c>
      <c r="L70" s="123"/>
      <c r="M70" s="476">
        <f>J70+SUMIF($O$14:$O$19,A70,$M$14:$M$19)-SUMIF($O$22:$O$43,A70,$M$22:$M$43)-SUMIF($O$47:$O$65,A70,$M$47:$M$65)</f>
        <v>0</v>
      </c>
      <c r="N70" s="477">
        <f>K70+SUMIF($O$14:$O$19,A70,$N$14:$N$19)-SUMIF($O$22:$O$43,A70,$N$22:$N$43)-SUMIF($O$47:$O$65,A70,$N$47:$N$65)</f>
        <v>0</v>
      </c>
      <c r="P70" s="476">
        <f>M70+SUMIF($R$14:$R$19,A70,$P$14:$P$19)-SUMIF($R$22:$R$43,A70,$P$22:$P$43)-SUMIF($R$47:$R$65,A70,$P$47:$P$65)</f>
        <v>0</v>
      </c>
      <c r="Q70" s="477">
        <f>N70+SUMIF($R$14:$R$19,A70,$Q$14:$Q$19)-SUMIF($R$22:$R$43,A70,$Q$22:$Q$43)-SUMIF($R$47:$R$65,A70,$Q$47:$Q$65)</f>
        <v>0</v>
      </c>
      <c r="T70" s="30"/>
      <c r="U70" s="30"/>
      <c r="V70" s="30"/>
    </row>
    <row r="71" spans="1:47" ht="15.6">
      <c r="A71" s="340">
        <f>Actifs!A11</f>
        <v>2</v>
      </c>
      <c r="B71" s="474"/>
      <c r="C71" s="341" t="str">
        <f>Actifs!B11</f>
        <v>Compte 2</v>
      </c>
      <c r="D71" s="476">
        <f t="shared" ref="D71:D74" si="6">B71+SUMIF($F$14:$F$19,A71,$D$14:$D$19)-SUMIF($F$22:$F$43,A71,$D$22:$D$43)-SUMIF($F$47:$F$65,A71,$D$47:$D$65)</f>
        <v>0</v>
      </c>
      <c r="E71" s="477">
        <f t="shared" ref="E71:E74" si="7">B71+SUMIF($F$14:$F$19,A71,$E$14:$E$19)-SUMIF($F$22:$F$43,A71,$E$22:$E$43)-SUMIF($F$47:$F$65,A71,$E$47:$E$65)</f>
        <v>0</v>
      </c>
      <c r="G71" s="476">
        <f t="shared" ref="G71:G75" si="8">D71+SUMIF($I$14:$I$19,A71,$G$14:$G$19)-SUMIF($I$22:$I$43,A71,$G$22:$G$43)-SUMIF($I$47:$I$65,A71,$G$47:$G$65)</f>
        <v>0</v>
      </c>
      <c r="H71" s="477">
        <f t="shared" ref="H71:H75" si="9">E71+SUMIF($I$14:$I$19,A71,$H$14:$H$19)-SUMIF($I$22:$I$43,A71,$H$22:$H$43)-SUMIF($I$47:$I$65,A71,$H$47:$H$65)</f>
        <v>0</v>
      </c>
      <c r="J71" s="476">
        <f t="shared" ref="J71:J74" si="10">G71+SUMIF($L$14:$L$19,A71,$J$14:$J$19)-SUMIF($L$22:$L$43,A71,$J$22:$J$43)-SUMIF($L$47:$L$65,A71,$J$47:$J$65)</f>
        <v>0</v>
      </c>
      <c r="K71" s="477">
        <f t="shared" ref="K71:K75" si="11">H71+SUMIF($L$14:$L$19,A71,$K$14:$K$19)-SUMIF($L$22:$L$43,A71,$K$22:$K$43)-SUMIF($L$47:$L$65,A71,$K$47:$K$65)</f>
        <v>0</v>
      </c>
      <c r="M71" s="476">
        <f t="shared" ref="M71:M74" si="12">J71+SUMIF($O$14:$O$19,A71,$M$14:$M$19)-SUMIF($O$22:$O$43,A71,$M$22:$M$43)-SUMIF($O$47:$O$65,A71,$M$47:$M$65)</f>
        <v>0</v>
      </c>
      <c r="N71" s="477">
        <f t="shared" ref="N71:N74" si="13">K71+SUMIF($O$14:$O$19,A71,$N$14:$N$19)-SUMIF($O$22:$O$43,A71,$N$22:$N$43)-SUMIF($O$47:$O$65,A71,$N$47:$N$65)</f>
        <v>0</v>
      </c>
      <c r="P71" s="476">
        <f t="shared" ref="P71:P74" si="14">M71+SUMIF($R$14:$R$19,A71,$P$14:$P$19)-SUMIF($R$22:$R$43,A71,$P$22:$P$43)-SUMIF($R$47:$R$65,A71,$P$47:$P$65)</f>
        <v>0</v>
      </c>
      <c r="Q71" s="477">
        <f t="shared" ref="Q71:Q74" si="15">N71+SUMIF($R$14:$R$19,A71,$Q$14:$Q$19)-SUMIF($R$22:$R$43,A71,$Q$22:$Q$43)-SUMIF($R$47:$R$65,A71,$Q$47:$Q$65)</f>
        <v>0</v>
      </c>
      <c r="T71" s="30"/>
      <c r="U71" s="30"/>
      <c r="V71" s="30"/>
    </row>
    <row r="72" spans="1:47" ht="15.6">
      <c r="A72" s="340">
        <f>Actifs!A12</f>
        <v>3</v>
      </c>
      <c r="B72" s="474"/>
      <c r="C72" s="341" t="str">
        <f>Actifs!B12</f>
        <v>Compte 3</v>
      </c>
      <c r="D72" s="476">
        <f t="shared" si="6"/>
        <v>0</v>
      </c>
      <c r="E72" s="477">
        <f t="shared" si="7"/>
        <v>0</v>
      </c>
      <c r="G72" s="476">
        <f t="shared" si="8"/>
        <v>0</v>
      </c>
      <c r="H72" s="477">
        <f t="shared" si="9"/>
        <v>0</v>
      </c>
      <c r="J72" s="476">
        <f t="shared" si="10"/>
        <v>0</v>
      </c>
      <c r="K72" s="477">
        <f t="shared" si="11"/>
        <v>0</v>
      </c>
      <c r="M72" s="476">
        <f t="shared" si="12"/>
        <v>0</v>
      </c>
      <c r="N72" s="477">
        <f t="shared" si="13"/>
        <v>0</v>
      </c>
      <c r="P72" s="476">
        <f>M72+SUMIF($R$14:$R$19,A72,$P$14:$P$19)-SUMIF($R$22:$R$43,A72,$P$22:$P$43)-SUMIF($R$47:$R$65,A72,$P$47:$P$65)</f>
        <v>0</v>
      </c>
      <c r="Q72" s="477">
        <f t="shared" si="15"/>
        <v>0</v>
      </c>
      <c r="S72" s="699" t="s">
        <v>580</v>
      </c>
      <c r="T72" s="699"/>
      <c r="U72" s="30"/>
      <c r="V72" s="30"/>
    </row>
    <row r="73" spans="1:47" ht="15.6">
      <c r="A73" s="340">
        <f>Actifs!A13</f>
        <v>4</v>
      </c>
      <c r="B73" s="474"/>
      <c r="C73" s="341" t="str">
        <f>Actifs!B13</f>
        <v>Compte 4</v>
      </c>
      <c r="D73" s="476">
        <f t="shared" si="6"/>
        <v>0</v>
      </c>
      <c r="E73" s="477">
        <f t="shared" si="7"/>
        <v>0</v>
      </c>
      <c r="G73" s="476">
        <f t="shared" si="8"/>
        <v>0</v>
      </c>
      <c r="H73" s="477">
        <f t="shared" si="9"/>
        <v>0</v>
      </c>
      <c r="J73" s="476">
        <f t="shared" si="10"/>
        <v>0</v>
      </c>
      <c r="K73" s="477">
        <f t="shared" si="11"/>
        <v>0</v>
      </c>
      <c r="M73" s="476">
        <f t="shared" si="12"/>
        <v>0</v>
      </c>
      <c r="N73" s="477">
        <f t="shared" si="13"/>
        <v>0</v>
      </c>
      <c r="P73" s="476">
        <f t="shared" si="14"/>
        <v>0</v>
      </c>
      <c r="Q73" s="477">
        <f t="shared" si="15"/>
        <v>0</v>
      </c>
      <c r="S73" s="699"/>
      <c r="T73" s="699"/>
      <c r="U73" s="30"/>
      <c r="V73" s="30"/>
    </row>
    <row r="74" spans="1:47" ht="15.6">
      <c r="A74" s="340">
        <f>Actifs!A14</f>
        <v>5</v>
      </c>
      <c r="B74" s="474"/>
      <c r="C74" s="341" t="str">
        <f>Actifs!B14</f>
        <v>Compte 5</v>
      </c>
      <c r="D74" s="476">
        <f t="shared" si="6"/>
        <v>0</v>
      </c>
      <c r="E74" s="477">
        <f t="shared" si="7"/>
        <v>0</v>
      </c>
      <c r="G74" s="476">
        <f t="shared" si="8"/>
        <v>0</v>
      </c>
      <c r="H74" s="477">
        <f t="shared" si="9"/>
        <v>0</v>
      </c>
      <c r="J74" s="476">
        <f t="shared" si="10"/>
        <v>0</v>
      </c>
      <c r="K74" s="477">
        <f t="shared" si="11"/>
        <v>0</v>
      </c>
      <c r="M74" s="476">
        <f t="shared" si="12"/>
        <v>0</v>
      </c>
      <c r="N74" s="477">
        <f t="shared" si="13"/>
        <v>0</v>
      </c>
      <c r="P74" s="476">
        <f t="shared" si="14"/>
        <v>0</v>
      </c>
      <c r="Q74" s="477">
        <f t="shared" si="15"/>
        <v>0</v>
      </c>
      <c r="S74" s="699"/>
      <c r="T74" s="699"/>
      <c r="U74" s="30"/>
      <c r="V74" s="30"/>
    </row>
    <row r="75" spans="1:47" ht="15.6">
      <c r="A75" s="342">
        <f>Actifs!A15</f>
        <v>6</v>
      </c>
      <c r="B75" s="475"/>
      <c r="C75" s="343" t="str">
        <f>Actifs!B15</f>
        <v>Compte 6</v>
      </c>
      <c r="D75" s="478">
        <f>B75+SUMIF($F$14:$F$19,A75,$D$14:$D$19)-SUMIF($F$22:$F$43,A75,$D$22:$D$43)-SUMIF($F$47:$F$65,A75,$D$47:$D$65)</f>
        <v>0</v>
      </c>
      <c r="E75" s="479">
        <f>B75+SUMIF($F$14:$F$19,A75,$E$14:$E$19)-SUMIF($F$22:$F$43,A75,$E$22:$E$43)-SUMIF($F$47:$F$65,A75,$E$47:$E$65)</f>
        <v>0</v>
      </c>
      <c r="G75" s="478">
        <f t="shared" si="8"/>
        <v>0</v>
      </c>
      <c r="H75" s="479">
        <f t="shared" si="9"/>
        <v>0</v>
      </c>
      <c r="J75" s="478">
        <f>G75+SUMIF($L$14:$L$19,A75,$J$14:$J$19)-SUMIF($L$22:$L$43,A75,$J$22:$J$43)-SUMIF($L$47:$L$65,A75,$J$47:$J$65)</f>
        <v>0</v>
      </c>
      <c r="K75" s="602">
        <f t="shared" si="11"/>
        <v>0</v>
      </c>
      <c r="M75" s="478">
        <f>J75+SUMIF($O$14:$O$19,A75,$M$14:$M$19)-SUMIF($O$22:$O$43,A75,$M$22:$M$43)-SUMIF($O$47:$O$65,A75,$M$47:$M$65)</f>
        <v>0</v>
      </c>
      <c r="N75" s="479">
        <f>K75+SUMIF($O$14:$O$19,A75,$N$14:$N$19)-SUMIF($O$22:$O$43,A75,$N$22:$N$43)-SUMIF($O$47:$O$65,A75,$N$47:$N$65)</f>
        <v>0</v>
      </c>
      <c r="P75" s="478">
        <f>M75+SUMIF($R$14:$R$19,A75,$P$14:$P$19)-SUMIF($R$22:$R$43,A75,$P$22:$P$43)-SUMIF($R$47:$R$65,A75,$P$47:$P$65)</f>
        <v>0</v>
      </c>
      <c r="Q75" s="479">
        <f>N75+SUMIF($R$14:$R$19,A75,$Q$14:$Q$19)-SUMIF($R$22:$R$43,A75,$Q$22:$Q$43)-SUMIF($R$47:$R$65,A75,$Q$47:$Q$65)</f>
        <v>0</v>
      </c>
      <c r="S75" s="699"/>
      <c r="T75" s="699"/>
      <c r="U75" s="30"/>
      <c r="V75" s="30"/>
    </row>
    <row r="76" spans="1:47" ht="15.6">
      <c r="B76" s="480">
        <f>SUM(B70:B75)</f>
        <v>0</v>
      </c>
      <c r="D76" s="480">
        <f>SUM(D70:D75)</f>
        <v>0</v>
      </c>
      <c r="E76" s="464">
        <f>SUM(E70:E75)</f>
        <v>0</v>
      </c>
      <c r="G76" s="480">
        <f>SUM(G70:G75)</f>
        <v>0</v>
      </c>
      <c r="H76" s="480">
        <f>SUM(H70:H75)</f>
        <v>0</v>
      </c>
      <c r="J76" s="480">
        <f>SUM(J70:J75)</f>
        <v>0</v>
      </c>
      <c r="K76" s="464">
        <f>SUM(K70:K75)</f>
        <v>0</v>
      </c>
      <c r="M76" s="480">
        <f>SUM(M70:M75)</f>
        <v>0</v>
      </c>
      <c r="N76" s="481">
        <f>SUM(N70:N75)</f>
        <v>0</v>
      </c>
      <c r="P76" s="480">
        <f>SUM(P70:P75)</f>
        <v>0</v>
      </c>
      <c r="Q76" s="464">
        <f>SUM(Q70:Q75)</f>
        <v>0</v>
      </c>
      <c r="S76" s="699"/>
      <c r="T76" s="699"/>
      <c r="U76" s="30"/>
      <c r="V76" s="30"/>
    </row>
    <row r="77" spans="1:47">
      <c r="J77" s="48"/>
      <c r="K77" s="48"/>
    </row>
    <row r="78" spans="1:47" ht="15.6">
      <c r="C78" s="30"/>
      <c r="D78" s="652" t="s">
        <v>499</v>
      </c>
      <c r="E78" s="652"/>
      <c r="F78" s="652"/>
      <c r="G78" s="652"/>
      <c r="H78" s="652"/>
      <c r="I78" s="652"/>
      <c r="J78" s="652"/>
      <c r="K78" s="652"/>
      <c r="L78" s="652"/>
      <c r="M78" s="652"/>
      <c r="N78" s="108"/>
      <c r="O78" s="108"/>
      <c r="P78" s="108"/>
      <c r="Q78" s="108"/>
      <c r="R78" s="108"/>
      <c r="S78" s="108"/>
    </row>
  </sheetData>
  <sheetProtection algorithmName="SHA-512" hashValue="Cg9HqEfe7ZXMDbdTKaXqNx4SzzJwGGVonC0gWSC+eAk//8cayk9iC4AE+wMiV7GSaVN7CLa+Xgwp798JkabCNQ==" saltValue="kBs+RGRSmw4CTr/K9XKaPw==" spinCount="100000" sheet="1" objects="1" scenarios="1"/>
  <mergeCells count="19">
    <mergeCell ref="D78:M78"/>
    <mergeCell ref="J2:R2"/>
    <mergeCell ref="J3:R3"/>
    <mergeCell ref="J4:R4"/>
    <mergeCell ref="J5:R5"/>
    <mergeCell ref="J69:K69"/>
    <mergeCell ref="M69:N69"/>
    <mergeCell ref="P69:Q69"/>
    <mergeCell ref="C3:C4"/>
    <mergeCell ref="A7:B9"/>
    <mergeCell ref="V7:V9"/>
    <mergeCell ref="C8:C9"/>
    <mergeCell ref="B14:B19"/>
    <mergeCell ref="S72:T76"/>
    <mergeCell ref="B22:B43"/>
    <mergeCell ref="B47:B65"/>
    <mergeCell ref="A68:B68"/>
    <mergeCell ref="D69:E69"/>
    <mergeCell ref="G69:H69"/>
  </mergeCells>
  <dataValidations count="2">
    <dataValidation type="list" allowBlank="1" showInputMessage="1" showErrorMessage="1" sqref="R47:R65 I22:I43 I14:I19 F14:F19 F47:F65 F22:F43 I47:I65 O14:O19 R14:R19 L14:L19 O22:O43 R22:R43 L22:L43 O47:O65 L47:L65" xr:uid="{08D59717-8AB3-4665-97D5-C6BF086459FD}">
      <formula1>"1,2,3,4,5,6"</formula1>
    </dataValidation>
    <dataValidation type="list" allowBlank="1" showInputMessage="1" showErrorMessage="1" sqref="V22:V43" xr:uid="{8A33C3EB-94C8-45D3-B251-54ACA7768115}">
      <formula1>Obligations_Liste</formula1>
    </dataValidation>
  </dataValidations>
  <hyperlinks>
    <hyperlink ref="C3:C4" location="Deb_Bilan" display="Retour au bilan" xr:uid="{13FD125B-021A-459B-A7F7-5396F4E18B92}"/>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13085DF-208C-4BCC-961F-413F5A806984}">
          <x14:formula1>
            <xm:f>'Bilan annuel'!$A$32:$A$50</xm:f>
          </x14:formula1>
          <xm:sqref>V47 V49:V65 V48</xm:sqref>
        </x14:dataValidation>
        <x14:dataValidation type="list" allowBlank="1" showInputMessage="1" showErrorMessage="1" xr:uid="{53263AAD-428B-4A73-810C-BBB089F3989B}">
          <x14:formula1>
            <xm:f>'Bilan annuel'!$A$9:$A$14</xm:f>
          </x14:formula1>
          <xm:sqref>V14:V18 V19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958AE-6D4A-9F4F-8ED3-51E651486C36}">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705" t="s">
        <v>12</v>
      </c>
      <c r="K2" s="706"/>
      <c r="L2" s="706"/>
      <c r="M2" s="706"/>
      <c r="N2" s="706"/>
      <c r="O2" s="706"/>
      <c r="P2" s="706"/>
      <c r="Q2" s="706"/>
      <c r="R2" s="707"/>
      <c r="W2" s="116"/>
      <c r="X2" s="116"/>
      <c r="Y2" s="116"/>
      <c r="Z2" s="117"/>
      <c r="AA2" s="116"/>
      <c r="AB2" s="116"/>
      <c r="AC2" s="116"/>
    </row>
    <row r="3" spans="1:29" ht="15.6" customHeight="1">
      <c r="C3" s="635" t="s">
        <v>577</v>
      </c>
      <c r="D3" s="111"/>
      <c r="G3" s="107" t="s">
        <v>75</v>
      </c>
      <c r="H3" s="313">
        <f>'Bilan annuel'!C3</f>
        <v>0</v>
      </c>
      <c r="J3" s="708"/>
      <c r="K3" s="709"/>
      <c r="L3" s="709"/>
      <c r="M3" s="709"/>
      <c r="N3" s="709"/>
      <c r="O3" s="709"/>
      <c r="P3" s="709"/>
      <c r="Q3" s="709"/>
      <c r="R3" s="710"/>
      <c r="W3" s="318"/>
      <c r="X3" s="318"/>
      <c r="Y3" s="318"/>
      <c r="Z3" s="318"/>
      <c r="AA3" s="318"/>
      <c r="AB3" s="318"/>
      <c r="AC3" s="318"/>
    </row>
    <row r="4" spans="1:29" ht="15.6" customHeight="1" thickBot="1">
      <c r="B4" s="75"/>
      <c r="C4" s="636"/>
      <c r="D4" s="114"/>
      <c r="E4" s="114"/>
      <c r="F4" s="114"/>
      <c r="G4" s="114"/>
      <c r="H4" s="114"/>
      <c r="I4" s="115"/>
      <c r="J4" s="711"/>
      <c r="K4" s="712"/>
      <c r="L4" s="712"/>
      <c r="M4" s="712"/>
      <c r="N4" s="712"/>
      <c r="O4" s="712"/>
      <c r="P4" s="712"/>
      <c r="Q4" s="712"/>
      <c r="R4" s="713"/>
      <c r="W4" s="318"/>
      <c r="X4" s="318"/>
      <c r="Y4" s="318"/>
      <c r="Z4" s="318"/>
      <c r="AA4" s="318"/>
      <c r="AB4" s="318"/>
      <c r="AC4" s="318"/>
    </row>
    <row r="5" spans="1:29" ht="15.6" customHeight="1">
      <c r="D5" s="114"/>
      <c r="E5" s="114"/>
      <c r="F5" s="114"/>
      <c r="G5" s="114"/>
      <c r="H5" s="114"/>
      <c r="I5" s="115"/>
      <c r="J5" s="714"/>
      <c r="K5" s="715"/>
      <c r="L5" s="715"/>
      <c r="M5" s="715"/>
      <c r="N5" s="715"/>
      <c r="O5" s="715"/>
      <c r="P5" s="715"/>
      <c r="Q5" s="715"/>
      <c r="R5" s="716"/>
      <c r="S5" s="35"/>
      <c r="W5" s="318"/>
      <c r="X5" s="318"/>
      <c r="Y5" s="318"/>
      <c r="Z5" s="318"/>
      <c r="AA5" s="318"/>
      <c r="AB5" s="318"/>
      <c r="AC5" s="318"/>
    </row>
    <row r="6" spans="1:29" ht="15.6" customHeight="1">
      <c r="D6" s="38"/>
      <c r="E6" s="64"/>
      <c r="S6" s="35"/>
      <c r="W6" s="318"/>
      <c r="X6" s="318"/>
      <c r="Y6" s="318"/>
      <c r="Z6" s="318"/>
      <c r="AA6" s="318"/>
      <c r="AB6" s="318"/>
      <c r="AC6" s="318"/>
    </row>
    <row r="7" spans="1:29" ht="15.6" customHeight="1">
      <c r="A7" s="700" t="s">
        <v>578</v>
      </c>
      <c r="B7" s="700"/>
      <c r="D7" s="112" t="s">
        <v>162</v>
      </c>
      <c r="E7" s="319"/>
      <c r="F7" s="43"/>
      <c r="G7" s="112" t="s">
        <v>163</v>
      </c>
      <c r="H7" s="112"/>
      <c r="I7" s="43"/>
      <c r="J7" s="112" t="s">
        <v>164</v>
      </c>
      <c r="K7" s="112"/>
      <c r="L7" s="29"/>
      <c r="M7" s="112" t="s">
        <v>165</v>
      </c>
      <c r="N7" s="112"/>
      <c r="O7" s="112"/>
      <c r="P7" s="112" t="s">
        <v>166</v>
      </c>
      <c r="Q7" s="112"/>
      <c r="R7" s="112"/>
      <c r="S7" s="35"/>
      <c r="T7" s="336"/>
      <c r="U7" s="336"/>
      <c r="V7" s="701" t="s">
        <v>632</v>
      </c>
      <c r="W7" s="319"/>
      <c r="X7" s="319"/>
      <c r="Y7" s="319"/>
      <c r="Z7" s="319"/>
      <c r="AA7" s="319"/>
      <c r="AB7" s="319"/>
      <c r="AC7" s="319"/>
    </row>
    <row r="8" spans="1:29" ht="15.6" customHeight="1">
      <c r="A8" s="700"/>
      <c r="B8" s="700"/>
      <c r="C8" s="702" t="s">
        <v>181</v>
      </c>
      <c r="D8" s="113" t="s">
        <v>167</v>
      </c>
      <c r="E8" s="118"/>
      <c r="F8" s="42"/>
      <c r="G8" s="113" t="s">
        <v>167</v>
      </c>
      <c r="H8" s="337" t="str">
        <f>IF(E9&lt;&gt;0,E9+1,"")</f>
        <v/>
      </c>
      <c r="I8" s="42"/>
      <c r="J8" s="113" t="s">
        <v>167</v>
      </c>
      <c r="K8" s="337" t="str">
        <f>IF(H9&lt;&gt;0,H9+1,"")</f>
        <v/>
      </c>
      <c r="L8" s="41"/>
      <c r="M8" s="113" t="s">
        <v>167</v>
      </c>
      <c r="N8" s="337" t="str">
        <f>IF(K9&lt;&gt;0,K9+1,"")</f>
        <v/>
      </c>
      <c r="P8" s="113" t="s">
        <v>167</v>
      </c>
      <c r="Q8" s="337" t="str">
        <f>IF(N9&lt;&gt;0,N9+1,"")</f>
        <v/>
      </c>
      <c r="S8" s="35"/>
      <c r="T8" s="336"/>
      <c r="U8" s="336"/>
      <c r="V8" s="701"/>
    </row>
    <row r="9" spans="1:29" ht="15.6" customHeight="1">
      <c r="A9" s="700"/>
      <c r="B9" s="700"/>
      <c r="C9" s="702"/>
      <c r="D9" s="113" t="s">
        <v>168</v>
      </c>
      <c r="E9" s="119"/>
      <c r="G9" s="113" t="s">
        <v>168</v>
      </c>
      <c r="H9" s="119"/>
      <c r="J9" s="113" t="s">
        <v>168</v>
      </c>
      <c r="K9" s="119"/>
      <c r="M9" s="113" t="s">
        <v>168</v>
      </c>
      <c r="N9" s="119"/>
      <c r="O9" s="41"/>
      <c r="P9" s="113" t="s">
        <v>168</v>
      </c>
      <c r="Q9" s="119"/>
      <c r="R9" s="41"/>
      <c r="S9" s="35"/>
      <c r="T9" s="336"/>
      <c r="U9" s="336"/>
      <c r="V9" s="701"/>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68" t="s">
        <v>171</v>
      </c>
      <c r="E11" s="569" t="s">
        <v>172</v>
      </c>
      <c r="F11" s="570" t="s">
        <v>152</v>
      </c>
      <c r="G11" s="568" t="s">
        <v>171</v>
      </c>
      <c r="H11" s="569" t="s">
        <v>172</v>
      </c>
      <c r="I11" s="570" t="s">
        <v>152</v>
      </c>
      <c r="J11" s="568" t="s">
        <v>171</v>
      </c>
      <c r="K11" s="569" t="s">
        <v>172</v>
      </c>
      <c r="L11" s="570" t="s">
        <v>152</v>
      </c>
      <c r="M11" s="568" t="s">
        <v>171</v>
      </c>
      <c r="N11" s="569" t="s">
        <v>172</v>
      </c>
      <c r="O11" s="570" t="s">
        <v>152</v>
      </c>
      <c r="P11" s="568" t="s">
        <v>171</v>
      </c>
      <c r="Q11" s="569" t="s">
        <v>172</v>
      </c>
      <c r="R11" s="570" t="s">
        <v>152</v>
      </c>
      <c r="S11" s="35"/>
      <c r="T11" s="35"/>
      <c r="U11" s="35"/>
    </row>
    <row r="12" spans="1:29" s="30" customFormat="1" ht="15.6" customHeight="1">
      <c r="B12" s="338"/>
      <c r="C12" s="604" t="s">
        <v>635</v>
      </c>
      <c r="D12" s="571">
        <f>B76</f>
        <v>0</v>
      </c>
      <c r="E12" s="572">
        <f>D12</f>
        <v>0</v>
      </c>
      <c r="F12" s="573"/>
      <c r="G12" s="574">
        <f>D67</f>
        <v>0</v>
      </c>
      <c r="H12" s="575">
        <f>E67</f>
        <v>0</v>
      </c>
      <c r="I12" s="573"/>
      <c r="J12" s="574">
        <f>G67</f>
        <v>0</v>
      </c>
      <c r="K12" s="575">
        <f>H67</f>
        <v>0</v>
      </c>
      <c r="L12" s="573"/>
      <c r="M12" s="574">
        <f>J67</f>
        <v>0</v>
      </c>
      <c r="N12" s="575">
        <f>K67</f>
        <v>0</v>
      </c>
      <c r="O12" s="573"/>
      <c r="P12" s="574">
        <f>M67</f>
        <v>0</v>
      </c>
      <c r="Q12" s="575">
        <f>N67</f>
        <v>0</v>
      </c>
      <c r="R12" s="573"/>
      <c r="T12" s="174"/>
      <c r="U12" s="175" t="s">
        <v>169</v>
      </c>
      <c r="V12" s="36" t="s">
        <v>170</v>
      </c>
    </row>
    <row r="13" spans="1:29" s="37" customFormat="1" ht="15.6" customHeight="1">
      <c r="B13" s="176"/>
      <c r="C13" s="177" t="str">
        <f>'Prévision annuelle'!A10</f>
        <v>Revenus</v>
      </c>
      <c r="D13" s="178"/>
      <c r="E13" s="179"/>
      <c r="F13" s="180"/>
      <c r="G13" s="178"/>
      <c r="H13" s="179"/>
      <c r="I13" s="180"/>
      <c r="J13" s="178"/>
      <c r="K13" s="179"/>
      <c r="L13" s="180"/>
      <c r="M13" s="178"/>
      <c r="N13" s="179"/>
      <c r="O13" s="180"/>
      <c r="P13" s="178"/>
      <c r="Q13" s="179"/>
      <c r="R13" s="180"/>
      <c r="T13" s="181" t="str">
        <f>C13</f>
        <v>Revenus</v>
      </c>
      <c r="U13" s="179"/>
      <c r="V13" s="180"/>
    </row>
    <row r="14" spans="1:29" ht="15.6" customHeight="1">
      <c r="B14" s="703" t="str">
        <f>'Prévision annuelle'!A10</f>
        <v>Revenus</v>
      </c>
      <c r="C14" s="154"/>
      <c r="D14" s="576"/>
      <c r="E14" s="577"/>
      <c r="F14" s="149"/>
      <c r="G14" s="576"/>
      <c r="H14" s="577"/>
      <c r="I14" s="149"/>
      <c r="J14" s="576"/>
      <c r="K14" s="577"/>
      <c r="L14" s="149"/>
      <c r="M14" s="576"/>
      <c r="N14" s="577"/>
      <c r="O14" s="149"/>
      <c r="P14" s="576"/>
      <c r="Q14" s="577"/>
      <c r="R14" s="149"/>
      <c r="T14" s="578">
        <f t="shared" ref="T14:T19" si="0">C14</f>
        <v>0</v>
      </c>
      <c r="U14" s="579">
        <f t="shared" ref="U14:U19" si="1">SUM(E14,H14,K14,N14,Q14)</f>
        <v>0</v>
      </c>
      <c r="V14" s="333"/>
    </row>
    <row r="15" spans="1:29" ht="15.6" customHeight="1">
      <c r="B15" s="703"/>
      <c r="C15" s="155"/>
      <c r="D15" s="455"/>
      <c r="E15" s="456"/>
      <c r="F15" s="149"/>
      <c r="G15" s="455"/>
      <c r="H15" s="456"/>
      <c r="I15" s="149"/>
      <c r="J15" s="455"/>
      <c r="K15" s="456"/>
      <c r="L15" s="149"/>
      <c r="M15" s="455"/>
      <c r="N15" s="456"/>
      <c r="O15" s="149"/>
      <c r="P15" s="455"/>
      <c r="Q15" s="456"/>
      <c r="R15" s="149"/>
      <c r="T15" s="330">
        <f t="shared" si="0"/>
        <v>0</v>
      </c>
      <c r="U15" s="182">
        <f t="shared" si="1"/>
        <v>0</v>
      </c>
      <c r="V15" s="333"/>
    </row>
    <row r="16" spans="1:29" ht="15.6" customHeight="1">
      <c r="B16" s="703"/>
      <c r="C16" s="155"/>
      <c r="D16" s="455"/>
      <c r="E16" s="456"/>
      <c r="F16" s="149"/>
      <c r="G16" s="455"/>
      <c r="H16" s="456"/>
      <c r="I16" s="149"/>
      <c r="J16" s="455"/>
      <c r="K16" s="456"/>
      <c r="L16" s="149"/>
      <c r="M16" s="455"/>
      <c r="N16" s="456"/>
      <c r="O16" s="149"/>
      <c r="P16" s="455"/>
      <c r="Q16" s="456"/>
      <c r="R16" s="149"/>
      <c r="T16" s="330">
        <f t="shared" si="0"/>
        <v>0</v>
      </c>
      <c r="U16" s="182">
        <f t="shared" si="1"/>
        <v>0</v>
      </c>
      <c r="V16" s="333"/>
    </row>
    <row r="17" spans="2:22" ht="15.6" customHeight="1">
      <c r="B17" s="703"/>
      <c r="C17" s="155"/>
      <c r="D17" s="455"/>
      <c r="E17" s="456"/>
      <c r="F17" s="149"/>
      <c r="G17" s="455"/>
      <c r="H17" s="456"/>
      <c r="I17" s="149"/>
      <c r="J17" s="455"/>
      <c r="K17" s="456"/>
      <c r="L17" s="149"/>
      <c r="M17" s="455"/>
      <c r="N17" s="456"/>
      <c r="O17" s="149"/>
      <c r="P17" s="455"/>
      <c r="Q17" s="456"/>
      <c r="R17" s="149"/>
      <c r="T17" s="330">
        <f t="shared" si="0"/>
        <v>0</v>
      </c>
      <c r="U17" s="182">
        <f t="shared" si="1"/>
        <v>0</v>
      </c>
      <c r="V17" s="333"/>
    </row>
    <row r="18" spans="2:22" ht="15.6" customHeight="1">
      <c r="B18" s="703"/>
      <c r="C18" s="155"/>
      <c r="D18" s="455"/>
      <c r="E18" s="456"/>
      <c r="F18" s="149"/>
      <c r="G18" s="455"/>
      <c r="H18" s="456"/>
      <c r="I18" s="149"/>
      <c r="J18" s="455"/>
      <c r="K18" s="456"/>
      <c r="L18" s="149"/>
      <c r="M18" s="455"/>
      <c r="N18" s="456"/>
      <c r="O18" s="149"/>
      <c r="P18" s="455"/>
      <c r="Q18" s="456"/>
      <c r="R18" s="149"/>
      <c r="T18" s="331">
        <f t="shared" si="0"/>
        <v>0</v>
      </c>
      <c r="U18" s="183">
        <f t="shared" si="1"/>
        <v>0</v>
      </c>
      <c r="V18" s="333"/>
    </row>
    <row r="19" spans="2:22" ht="15.6" customHeight="1">
      <c r="B19" s="703"/>
      <c r="C19" s="156"/>
      <c r="D19" s="457"/>
      <c r="E19" s="458"/>
      <c r="F19" s="151"/>
      <c r="G19" s="457"/>
      <c r="H19" s="458"/>
      <c r="I19" s="151"/>
      <c r="J19" s="457"/>
      <c r="K19" s="458"/>
      <c r="L19" s="151"/>
      <c r="M19" s="457"/>
      <c r="N19" s="458"/>
      <c r="O19" s="151"/>
      <c r="P19" s="457"/>
      <c r="Q19" s="458"/>
      <c r="R19" s="151"/>
      <c r="T19" s="331">
        <f t="shared" si="0"/>
        <v>0</v>
      </c>
      <c r="U19" s="183">
        <f t="shared" si="1"/>
        <v>0</v>
      </c>
      <c r="V19" s="333"/>
    </row>
    <row r="20" spans="2:22" ht="15.6" customHeight="1">
      <c r="B20" s="40"/>
      <c r="C20" s="184" t="s">
        <v>88</v>
      </c>
      <c r="D20" s="459">
        <f>SUM(D12,D14:D19)</f>
        <v>0</v>
      </c>
      <c r="E20" s="460">
        <f>SUM(E12,E14:E19)</f>
        <v>0</v>
      </c>
      <c r="F20" s="185"/>
      <c r="G20" s="459">
        <f>SUM(G12,G14:G19)</f>
        <v>0</v>
      </c>
      <c r="H20" s="460">
        <f>SUM(H12,H14:H19)</f>
        <v>0</v>
      </c>
      <c r="I20" s="185"/>
      <c r="J20" s="459">
        <f>SUM(J12,J14:J19)</f>
        <v>0</v>
      </c>
      <c r="K20" s="460">
        <f>SUM(K12,K14:K19)</f>
        <v>0</v>
      </c>
      <c r="L20" s="186"/>
      <c r="M20" s="459">
        <f>SUM(M12,M14:M19)</f>
        <v>0</v>
      </c>
      <c r="N20" s="460">
        <f>SUM(N12,N14:N19)</f>
        <v>0</v>
      </c>
      <c r="O20" s="186"/>
      <c r="P20" s="459">
        <f>SUM(P12,P14:P19)</f>
        <v>0</v>
      </c>
      <c r="Q20" s="460">
        <f>SUM(Q12,Q14:Q19)</f>
        <v>0</v>
      </c>
      <c r="R20" s="186"/>
      <c r="T20" s="187"/>
      <c r="U20" s="469">
        <f>SUM(U14:U19)</f>
        <v>0</v>
      </c>
      <c r="V20" s="188"/>
    </row>
    <row r="21" spans="2:22" ht="15.6" customHeight="1">
      <c r="B21" s="189"/>
      <c r="C21" s="580" t="s">
        <v>173</v>
      </c>
      <c r="D21" s="581"/>
      <c r="E21" s="582"/>
      <c r="F21" s="583"/>
      <c r="G21" s="581"/>
      <c r="H21" s="582"/>
      <c r="I21" s="583"/>
      <c r="J21" s="584"/>
      <c r="K21" s="585"/>
      <c r="L21" s="583"/>
      <c r="M21" s="584"/>
      <c r="N21" s="585"/>
      <c r="O21" s="583"/>
      <c r="P21" s="584"/>
      <c r="Q21" s="585"/>
      <c r="R21" s="583"/>
      <c r="T21" s="586" t="str">
        <f>C21</f>
        <v>Obligations et dettes</v>
      </c>
      <c r="U21" s="587"/>
      <c r="V21" s="583"/>
    </row>
    <row r="22" spans="2:22" ht="15.6" customHeight="1">
      <c r="B22" s="704" t="str">
        <f>C21</f>
        <v>Obligations et dettes</v>
      </c>
      <c r="C22" s="154"/>
      <c r="D22" s="576"/>
      <c r="E22" s="577"/>
      <c r="F22" s="149"/>
      <c r="G22" s="576"/>
      <c r="H22" s="577"/>
      <c r="I22" s="149"/>
      <c r="J22" s="576"/>
      <c r="K22" s="577"/>
      <c r="L22" s="149"/>
      <c r="M22" s="576"/>
      <c r="N22" s="577"/>
      <c r="O22" s="149"/>
      <c r="P22" s="576"/>
      <c r="Q22" s="577"/>
      <c r="R22" s="149"/>
      <c r="T22" s="578">
        <f t="shared" ref="T22:T43" si="2">C22</f>
        <v>0</v>
      </c>
      <c r="U22" s="579">
        <f t="shared" ref="U22:U42" si="3">SUM(E22,H22,K22,N22,Q22)</f>
        <v>0</v>
      </c>
      <c r="V22" s="333"/>
    </row>
    <row r="23" spans="2:22" ht="15.6" customHeight="1">
      <c r="B23" s="704"/>
      <c r="C23" s="155"/>
      <c r="D23" s="455"/>
      <c r="E23" s="456"/>
      <c r="F23" s="150"/>
      <c r="G23" s="455"/>
      <c r="H23" s="456"/>
      <c r="I23" s="150"/>
      <c r="J23" s="455"/>
      <c r="K23" s="456"/>
      <c r="L23" s="150"/>
      <c r="M23" s="455"/>
      <c r="N23" s="456"/>
      <c r="O23" s="150"/>
      <c r="P23" s="455"/>
      <c r="Q23" s="456"/>
      <c r="R23" s="150"/>
      <c r="T23" s="330">
        <f t="shared" si="2"/>
        <v>0</v>
      </c>
      <c r="U23" s="182">
        <f t="shared" si="3"/>
        <v>0</v>
      </c>
      <c r="V23" s="334"/>
    </row>
    <row r="24" spans="2:22" ht="15.6" customHeight="1">
      <c r="B24" s="704"/>
      <c r="C24" s="155"/>
      <c r="D24" s="455"/>
      <c r="E24" s="456"/>
      <c r="F24" s="150"/>
      <c r="G24" s="455"/>
      <c r="H24" s="456"/>
      <c r="I24" s="150"/>
      <c r="J24" s="455"/>
      <c r="K24" s="456"/>
      <c r="L24" s="150"/>
      <c r="M24" s="455"/>
      <c r="N24" s="456"/>
      <c r="O24" s="150"/>
      <c r="P24" s="455"/>
      <c r="Q24" s="456"/>
      <c r="R24" s="150"/>
      <c r="T24" s="330">
        <f t="shared" si="2"/>
        <v>0</v>
      </c>
      <c r="U24" s="182">
        <f t="shared" si="3"/>
        <v>0</v>
      </c>
      <c r="V24" s="334"/>
    </row>
    <row r="25" spans="2:22" ht="15.6" customHeight="1">
      <c r="B25" s="704"/>
      <c r="C25" s="155"/>
      <c r="D25" s="455"/>
      <c r="E25" s="456"/>
      <c r="F25" s="150"/>
      <c r="G25" s="455"/>
      <c r="H25" s="456"/>
      <c r="I25" s="150"/>
      <c r="J25" s="455"/>
      <c r="K25" s="456"/>
      <c r="L25" s="150"/>
      <c r="M25" s="455"/>
      <c r="N25" s="456"/>
      <c r="O25" s="150"/>
      <c r="P25" s="455"/>
      <c r="Q25" s="456"/>
      <c r="R25" s="150"/>
      <c r="T25" s="330">
        <f t="shared" si="2"/>
        <v>0</v>
      </c>
      <c r="U25" s="182">
        <f t="shared" si="3"/>
        <v>0</v>
      </c>
      <c r="V25" s="334"/>
    </row>
    <row r="26" spans="2:22" ht="15.6" customHeight="1">
      <c r="B26" s="704"/>
      <c r="C26" s="155"/>
      <c r="D26" s="455"/>
      <c r="E26" s="456"/>
      <c r="F26" s="150"/>
      <c r="G26" s="455"/>
      <c r="H26" s="456"/>
      <c r="I26" s="150"/>
      <c r="J26" s="455"/>
      <c r="K26" s="456"/>
      <c r="L26" s="150"/>
      <c r="M26" s="455"/>
      <c r="N26" s="456"/>
      <c r="O26" s="150"/>
      <c r="P26" s="455"/>
      <c r="Q26" s="456"/>
      <c r="R26" s="150"/>
      <c r="T26" s="330">
        <f t="shared" si="2"/>
        <v>0</v>
      </c>
      <c r="U26" s="182">
        <f t="shared" si="3"/>
        <v>0</v>
      </c>
      <c r="V26" s="334"/>
    </row>
    <row r="27" spans="2:22" ht="15.6" customHeight="1">
      <c r="B27" s="704"/>
      <c r="C27" s="155"/>
      <c r="D27" s="455"/>
      <c r="E27" s="456"/>
      <c r="F27" s="150"/>
      <c r="G27" s="455"/>
      <c r="H27" s="456"/>
      <c r="I27" s="150"/>
      <c r="J27" s="455"/>
      <c r="K27" s="456"/>
      <c r="L27" s="150"/>
      <c r="M27" s="455"/>
      <c r="N27" s="456"/>
      <c r="O27" s="150"/>
      <c r="P27" s="455"/>
      <c r="Q27" s="456"/>
      <c r="R27" s="150"/>
      <c r="T27" s="330">
        <f t="shared" si="2"/>
        <v>0</v>
      </c>
      <c r="U27" s="182">
        <f t="shared" si="3"/>
        <v>0</v>
      </c>
      <c r="V27" s="334"/>
    </row>
    <row r="28" spans="2:22" ht="15.6" customHeight="1">
      <c r="B28" s="704"/>
      <c r="C28" s="155"/>
      <c r="D28" s="455"/>
      <c r="E28" s="456"/>
      <c r="F28" s="150"/>
      <c r="G28" s="455"/>
      <c r="H28" s="456"/>
      <c r="I28" s="150"/>
      <c r="J28" s="455"/>
      <c r="K28" s="456"/>
      <c r="L28" s="150"/>
      <c r="M28" s="455"/>
      <c r="N28" s="456"/>
      <c r="O28" s="150"/>
      <c r="P28" s="455"/>
      <c r="Q28" s="456"/>
      <c r="R28" s="150"/>
      <c r="T28" s="330">
        <f t="shared" si="2"/>
        <v>0</v>
      </c>
      <c r="U28" s="182">
        <f t="shared" si="3"/>
        <v>0</v>
      </c>
      <c r="V28" s="334"/>
    </row>
    <row r="29" spans="2:22" ht="15.6" customHeight="1">
      <c r="B29" s="704"/>
      <c r="C29" s="155"/>
      <c r="D29" s="455"/>
      <c r="E29" s="456"/>
      <c r="F29" s="150"/>
      <c r="G29" s="455"/>
      <c r="H29" s="456"/>
      <c r="I29" s="150"/>
      <c r="J29" s="455"/>
      <c r="K29" s="456"/>
      <c r="L29" s="150"/>
      <c r="M29" s="455"/>
      <c r="N29" s="456"/>
      <c r="O29" s="150"/>
      <c r="P29" s="455"/>
      <c r="Q29" s="456"/>
      <c r="R29" s="150"/>
      <c r="T29" s="330">
        <f t="shared" si="2"/>
        <v>0</v>
      </c>
      <c r="U29" s="182">
        <f t="shared" si="3"/>
        <v>0</v>
      </c>
      <c r="V29" s="334"/>
    </row>
    <row r="30" spans="2:22" ht="15.6" customHeight="1">
      <c r="B30" s="704"/>
      <c r="C30" s="155"/>
      <c r="D30" s="455"/>
      <c r="E30" s="456"/>
      <c r="F30" s="150"/>
      <c r="G30" s="455"/>
      <c r="H30" s="456"/>
      <c r="I30" s="150"/>
      <c r="J30" s="455"/>
      <c r="K30" s="456"/>
      <c r="L30" s="150"/>
      <c r="M30" s="455"/>
      <c r="N30" s="456"/>
      <c r="O30" s="150"/>
      <c r="P30" s="455"/>
      <c r="Q30" s="456"/>
      <c r="R30" s="150"/>
      <c r="T30" s="330">
        <f t="shared" si="2"/>
        <v>0</v>
      </c>
      <c r="U30" s="182">
        <f t="shared" si="3"/>
        <v>0</v>
      </c>
      <c r="V30" s="334"/>
    </row>
    <row r="31" spans="2:22" ht="15.6" customHeight="1">
      <c r="B31" s="704"/>
      <c r="C31" s="155"/>
      <c r="D31" s="455"/>
      <c r="E31" s="456"/>
      <c r="F31" s="150"/>
      <c r="G31" s="455"/>
      <c r="H31" s="456"/>
      <c r="I31" s="150"/>
      <c r="J31" s="455"/>
      <c r="K31" s="456"/>
      <c r="L31" s="150"/>
      <c r="M31" s="455"/>
      <c r="N31" s="456"/>
      <c r="O31" s="150"/>
      <c r="P31" s="455"/>
      <c r="Q31" s="456"/>
      <c r="R31" s="150"/>
      <c r="T31" s="330">
        <f t="shared" si="2"/>
        <v>0</v>
      </c>
      <c r="U31" s="182">
        <f t="shared" si="3"/>
        <v>0</v>
      </c>
      <c r="V31" s="334"/>
    </row>
    <row r="32" spans="2:22" ht="15.6" customHeight="1">
      <c r="B32" s="704"/>
      <c r="C32" s="155"/>
      <c r="D32" s="455"/>
      <c r="E32" s="456"/>
      <c r="F32" s="150"/>
      <c r="G32" s="455"/>
      <c r="H32" s="456"/>
      <c r="I32" s="150"/>
      <c r="J32" s="455"/>
      <c r="K32" s="456"/>
      <c r="L32" s="150"/>
      <c r="M32" s="455"/>
      <c r="N32" s="456"/>
      <c r="O32" s="150"/>
      <c r="P32" s="455"/>
      <c r="Q32" s="456"/>
      <c r="R32" s="150"/>
      <c r="T32" s="330">
        <f t="shared" si="2"/>
        <v>0</v>
      </c>
      <c r="U32" s="182">
        <f t="shared" si="3"/>
        <v>0</v>
      </c>
      <c r="V32" s="334"/>
    </row>
    <row r="33" spans="2:22" ht="15.6" customHeight="1">
      <c r="B33" s="704"/>
      <c r="C33" s="155"/>
      <c r="D33" s="455"/>
      <c r="E33" s="456"/>
      <c r="F33" s="150"/>
      <c r="G33" s="455"/>
      <c r="H33" s="456"/>
      <c r="I33" s="150"/>
      <c r="J33" s="455"/>
      <c r="K33" s="456"/>
      <c r="L33" s="150"/>
      <c r="M33" s="455"/>
      <c r="N33" s="456"/>
      <c r="O33" s="150"/>
      <c r="P33" s="455"/>
      <c r="Q33" s="456"/>
      <c r="R33" s="150"/>
      <c r="T33" s="330">
        <f t="shared" si="2"/>
        <v>0</v>
      </c>
      <c r="U33" s="182">
        <f t="shared" si="3"/>
        <v>0</v>
      </c>
      <c r="V33" s="334"/>
    </row>
    <row r="34" spans="2:22" ht="15.6" customHeight="1">
      <c r="B34" s="704"/>
      <c r="C34" s="155"/>
      <c r="D34" s="455"/>
      <c r="E34" s="456"/>
      <c r="F34" s="150"/>
      <c r="G34" s="455"/>
      <c r="H34" s="456"/>
      <c r="I34" s="150"/>
      <c r="J34" s="455"/>
      <c r="K34" s="456"/>
      <c r="L34" s="150"/>
      <c r="M34" s="455"/>
      <c r="N34" s="456"/>
      <c r="O34" s="150"/>
      <c r="P34" s="455"/>
      <c r="Q34" s="456"/>
      <c r="R34" s="150"/>
      <c r="T34" s="330">
        <f t="shared" si="2"/>
        <v>0</v>
      </c>
      <c r="U34" s="182">
        <f t="shared" si="3"/>
        <v>0</v>
      </c>
      <c r="V34" s="334"/>
    </row>
    <row r="35" spans="2:22" ht="15.6" customHeight="1">
      <c r="B35" s="704"/>
      <c r="C35" s="155"/>
      <c r="D35" s="455"/>
      <c r="E35" s="456"/>
      <c r="F35" s="150"/>
      <c r="G35" s="455"/>
      <c r="H35" s="456"/>
      <c r="I35" s="150"/>
      <c r="J35" s="455"/>
      <c r="K35" s="456"/>
      <c r="L35" s="150"/>
      <c r="M35" s="455"/>
      <c r="N35" s="456"/>
      <c r="O35" s="150"/>
      <c r="P35" s="455"/>
      <c r="Q35" s="456"/>
      <c r="R35" s="150"/>
      <c r="T35" s="330">
        <f t="shared" si="2"/>
        <v>0</v>
      </c>
      <c r="U35" s="182">
        <f t="shared" si="3"/>
        <v>0</v>
      </c>
      <c r="V35" s="334"/>
    </row>
    <row r="36" spans="2:22" ht="15.6" customHeight="1">
      <c r="B36" s="704"/>
      <c r="C36" s="155"/>
      <c r="D36" s="455"/>
      <c r="E36" s="456"/>
      <c r="F36" s="150"/>
      <c r="G36" s="455"/>
      <c r="H36" s="456"/>
      <c r="I36" s="150"/>
      <c r="J36" s="455"/>
      <c r="K36" s="456"/>
      <c r="L36" s="150"/>
      <c r="M36" s="455"/>
      <c r="N36" s="456"/>
      <c r="O36" s="150"/>
      <c r="P36" s="455"/>
      <c r="Q36" s="456"/>
      <c r="R36" s="150"/>
      <c r="T36" s="330">
        <f t="shared" si="2"/>
        <v>0</v>
      </c>
      <c r="U36" s="182">
        <f t="shared" si="3"/>
        <v>0</v>
      </c>
      <c r="V36" s="334"/>
    </row>
    <row r="37" spans="2:22" ht="15.6" customHeight="1">
      <c r="B37" s="704"/>
      <c r="C37" s="155"/>
      <c r="D37" s="455"/>
      <c r="E37" s="456"/>
      <c r="F37" s="150"/>
      <c r="G37" s="455"/>
      <c r="H37" s="456"/>
      <c r="I37" s="150"/>
      <c r="J37" s="455"/>
      <c r="K37" s="456"/>
      <c r="L37" s="150"/>
      <c r="M37" s="455"/>
      <c r="N37" s="456"/>
      <c r="O37" s="150"/>
      <c r="P37" s="455"/>
      <c r="Q37" s="456"/>
      <c r="R37" s="150"/>
      <c r="T37" s="330">
        <f t="shared" si="2"/>
        <v>0</v>
      </c>
      <c r="U37" s="182">
        <f t="shared" si="3"/>
        <v>0</v>
      </c>
      <c r="V37" s="334"/>
    </row>
    <row r="38" spans="2:22" ht="15.6" customHeight="1">
      <c r="B38" s="704"/>
      <c r="C38" s="155"/>
      <c r="D38" s="455"/>
      <c r="E38" s="456"/>
      <c r="F38" s="150"/>
      <c r="G38" s="455"/>
      <c r="H38" s="456"/>
      <c r="I38" s="150"/>
      <c r="J38" s="455"/>
      <c r="K38" s="456"/>
      <c r="L38" s="150"/>
      <c r="M38" s="455"/>
      <c r="N38" s="456"/>
      <c r="O38" s="150"/>
      <c r="P38" s="455"/>
      <c r="Q38" s="456"/>
      <c r="R38" s="150"/>
      <c r="T38" s="330">
        <f t="shared" si="2"/>
        <v>0</v>
      </c>
      <c r="U38" s="182">
        <f t="shared" si="3"/>
        <v>0</v>
      </c>
      <c r="V38" s="334"/>
    </row>
    <row r="39" spans="2:22" ht="15.6" customHeight="1">
      <c r="B39" s="704"/>
      <c r="C39" s="155"/>
      <c r="D39" s="455"/>
      <c r="E39" s="456"/>
      <c r="F39" s="150"/>
      <c r="G39" s="455"/>
      <c r="H39" s="456"/>
      <c r="I39" s="150"/>
      <c r="J39" s="455"/>
      <c r="K39" s="456"/>
      <c r="L39" s="150"/>
      <c r="M39" s="455"/>
      <c r="N39" s="456"/>
      <c r="O39" s="150"/>
      <c r="P39" s="455"/>
      <c r="Q39" s="456"/>
      <c r="R39" s="150"/>
      <c r="T39" s="330">
        <f t="shared" si="2"/>
        <v>0</v>
      </c>
      <c r="U39" s="182">
        <f t="shared" si="3"/>
        <v>0</v>
      </c>
      <c r="V39" s="334"/>
    </row>
    <row r="40" spans="2:22" ht="15.6" customHeight="1">
      <c r="B40" s="704"/>
      <c r="C40" s="155"/>
      <c r="D40" s="455"/>
      <c r="E40" s="456"/>
      <c r="F40" s="150"/>
      <c r="G40" s="455"/>
      <c r="H40" s="456"/>
      <c r="I40" s="150"/>
      <c r="J40" s="455"/>
      <c r="K40" s="456"/>
      <c r="L40" s="150"/>
      <c r="M40" s="455"/>
      <c r="N40" s="456"/>
      <c r="O40" s="150"/>
      <c r="P40" s="455"/>
      <c r="Q40" s="456"/>
      <c r="R40" s="150"/>
      <c r="T40" s="330">
        <f t="shared" si="2"/>
        <v>0</v>
      </c>
      <c r="U40" s="182">
        <f t="shared" si="3"/>
        <v>0</v>
      </c>
      <c r="V40" s="334"/>
    </row>
    <row r="41" spans="2:22" ht="15.6" customHeight="1">
      <c r="B41" s="704"/>
      <c r="C41" s="155"/>
      <c r="D41" s="455"/>
      <c r="E41" s="456"/>
      <c r="F41" s="150"/>
      <c r="G41" s="455"/>
      <c r="H41" s="456"/>
      <c r="I41" s="150"/>
      <c r="J41" s="455"/>
      <c r="K41" s="456"/>
      <c r="L41" s="150"/>
      <c r="M41" s="455"/>
      <c r="N41" s="456"/>
      <c r="O41" s="150"/>
      <c r="P41" s="455"/>
      <c r="Q41" s="456"/>
      <c r="R41" s="150"/>
      <c r="T41" s="330">
        <f t="shared" si="2"/>
        <v>0</v>
      </c>
      <c r="U41" s="182">
        <f t="shared" si="3"/>
        <v>0</v>
      </c>
      <c r="V41" s="334"/>
    </row>
    <row r="42" spans="2:22" ht="15.6" customHeight="1">
      <c r="B42" s="704"/>
      <c r="C42" s="155"/>
      <c r="D42" s="455"/>
      <c r="E42" s="456"/>
      <c r="F42" s="150"/>
      <c r="G42" s="455"/>
      <c r="H42" s="456"/>
      <c r="I42" s="150"/>
      <c r="J42" s="455"/>
      <c r="K42" s="456"/>
      <c r="L42" s="150"/>
      <c r="M42" s="455"/>
      <c r="N42" s="456"/>
      <c r="O42" s="150"/>
      <c r="P42" s="455"/>
      <c r="Q42" s="456"/>
      <c r="R42" s="150"/>
      <c r="T42" s="330">
        <f t="shared" si="2"/>
        <v>0</v>
      </c>
      <c r="U42" s="182">
        <f t="shared" si="3"/>
        <v>0</v>
      </c>
      <c r="V42" s="334"/>
    </row>
    <row r="43" spans="2:22" ht="15.6" customHeight="1">
      <c r="B43" s="704"/>
      <c r="C43" s="156"/>
      <c r="D43" s="457"/>
      <c r="E43" s="458"/>
      <c r="F43" s="329"/>
      <c r="G43" s="457"/>
      <c r="H43" s="458"/>
      <c r="I43" s="329"/>
      <c r="J43" s="457"/>
      <c r="K43" s="458"/>
      <c r="L43" s="329"/>
      <c r="M43" s="457"/>
      <c r="N43" s="458"/>
      <c r="O43" s="329"/>
      <c r="P43" s="457"/>
      <c r="Q43" s="458"/>
      <c r="R43" s="329"/>
      <c r="T43" s="331">
        <f t="shared" si="2"/>
        <v>0</v>
      </c>
      <c r="U43" s="183">
        <f>SUM(E43,H43,K43,N43,Q43)</f>
        <v>0</v>
      </c>
      <c r="V43" s="159"/>
    </row>
    <row r="44" spans="2:22" s="29" customFormat="1" ht="15.6" customHeight="1">
      <c r="B44" s="339"/>
      <c r="C44" s="190" t="s">
        <v>623</v>
      </c>
      <c r="D44" s="461">
        <f>SUM(D22:D43)</f>
        <v>0</v>
      </c>
      <c r="E44" s="462">
        <f>SUM(E22:E43)</f>
        <v>0</v>
      </c>
      <c r="F44" s="191"/>
      <c r="G44" s="467">
        <f>SUM(G22:G43)</f>
        <v>0</v>
      </c>
      <c r="H44" s="468">
        <f>SUM(H22:H43)</f>
        <v>0</v>
      </c>
      <c r="I44" s="191"/>
      <c r="J44" s="467">
        <f>SUM(J22:J43)</f>
        <v>0</v>
      </c>
      <c r="K44" s="468">
        <f>SUM(K22:K43)</f>
        <v>0</v>
      </c>
      <c r="L44" s="191"/>
      <c r="M44" s="467">
        <f>SUM(M22:M43)</f>
        <v>0</v>
      </c>
      <c r="N44" s="468">
        <f>SUM(N22:N43)</f>
        <v>0</v>
      </c>
      <c r="O44" s="191"/>
      <c r="P44" s="467">
        <f>SUM(P22:P43)</f>
        <v>0</v>
      </c>
      <c r="Q44" s="468">
        <f>SUM(Q22:Q43)</f>
        <v>0</v>
      </c>
      <c r="R44" s="191"/>
      <c r="T44" s="192"/>
      <c r="U44" s="470">
        <f>SUM(U22:U43)</f>
        <v>0</v>
      </c>
      <c r="V44" s="191"/>
    </row>
    <row r="45" spans="2:22" s="30" customFormat="1" ht="15.6" customHeight="1">
      <c r="B45" s="40"/>
      <c r="C45" s="193" t="s">
        <v>174</v>
      </c>
      <c r="D45" s="463">
        <f>D20-D44</f>
        <v>0</v>
      </c>
      <c r="E45" s="464">
        <f>E20-E44</f>
        <v>0</v>
      </c>
      <c r="F45" s="172"/>
      <c r="G45" s="463">
        <f>G20-G44</f>
        <v>0</v>
      </c>
      <c r="H45" s="464">
        <f>H20-H44</f>
        <v>0</v>
      </c>
      <c r="I45" s="172"/>
      <c r="J45" s="463">
        <f>J20-J44</f>
        <v>0</v>
      </c>
      <c r="K45" s="464">
        <f>K20-K44</f>
        <v>0</v>
      </c>
      <c r="L45" s="173"/>
      <c r="M45" s="463">
        <f>M20-M44</f>
        <v>0</v>
      </c>
      <c r="N45" s="464">
        <f>N20-N44</f>
        <v>0</v>
      </c>
      <c r="O45" s="173"/>
      <c r="P45" s="463">
        <f>P20-P44</f>
        <v>0</v>
      </c>
      <c r="Q45" s="464">
        <f>Q20-Q44</f>
        <v>0</v>
      </c>
      <c r="R45" s="173"/>
      <c r="T45" s="160"/>
      <c r="U45" s="161"/>
      <c r="V45" s="162"/>
    </row>
    <row r="46" spans="2:22" ht="15.6" customHeight="1">
      <c r="B46" s="40"/>
      <c r="C46" s="157" t="str">
        <f>'Prévision annuelle'!A33</f>
        <v>Dépenses courantes</v>
      </c>
      <c r="D46" s="588"/>
      <c r="E46" s="589"/>
      <c r="F46" s="590"/>
      <c r="G46" s="588"/>
      <c r="H46" s="589"/>
      <c r="I46" s="590"/>
      <c r="J46" s="591"/>
      <c r="K46" s="592"/>
      <c r="L46" s="593"/>
      <c r="M46" s="591"/>
      <c r="N46" s="592"/>
      <c r="O46" s="593"/>
      <c r="P46" s="591"/>
      <c r="Q46" s="592"/>
      <c r="R46" s="593"/>
      <c r="T46" s="594" t="str">
        <f>C46</f>
        <v>Dépenses courantes</v>
      </c>
      <c r="U46" s="595"/>
      <c r="V46" s="596"/>
    </row>
    <row r="47" spans="2:22" ht="15.6" customHeight="1">
      <c r="B47" s="697" t="str">
        <f>'Prévision annuelle'!A33</f>
        <v>Dépenses courantes</v>
      </c>
      <c r="C47" s="154"/>
      <c r="D47" s="576"/>
      <c r="E47" s="577"/>
      <c r="F47" s="149"/>
      <c r="G47" s="576"/>
      <c r="H47" s="577"/>
      <c r="I47" s="149"/>
      <c r="J47" s="576"/>
      <c r="K47" s="577"/>
      <c r="L47" s="149"/>
      <c r="M47" s="576"/>
      <c r="N47" s="577"/>
      <c r="O47" s="149"/>
      <c r="P47" s="576"/>
      <c r="Q47" s="577"/>
      <c r="R47" s="149"/>
      <c r="T47" s="597">
        <f t="shared" ref="T47:T65" si="4">C47</f>
        <v>0</v>
      </c>
      <c r="U47" s="598">
        <f t="shared" ref="U47:U65" si="5">SUM(E47,H47,K47,N47,Q47)</f>
        <v>0</v>
      </c>
      <c r="V47" s="333"/>
    </row>
    <row r="48" spans="2:22" ht="15.6" customHeight="1">
      <c r="B48" s="697"/>
      <c r="C48" s="155"/>
      <c r="D48" s="455"/>
      <c r="E48" s="456"/>
      <c r="F48" s="150"/>
      <c r="G48" s="455"/>
      <c r="H48" s="456"/>
      <c r="I48" s="150"/>
      <c r="J48" s="455"/>
      <c r="K48" s="456"/>
      <c r="L48" s="150"/>
      <c r="M48" s="455"/>
      <c r="N48" s="456"/>
      <c r="O48" s="150"/>
      <c r="P48" s="455"/>
      <c r="Q48" s="456"/>
      <c r="R48" s="150"/>
      <c r="T48" s="332">
        <f t="shared" si="4"/>
        <v>0</v>
      </c>
      <c r="U48" s="182">
        <f t="shared" si="5"/>
        <v>0</v>
      </c>
      <c r="V48" s="334"/>
    </row>
    <row r="49" spans="2:22" ht="15.6" customHeight="1">
      <c r="B49" s="697"/>
      <c r="C49" s="155"/>
      <c r="D49" s="455"/>
      <c r="E49" s="456"/>
      <c r="F49" s="150"/>
      <c r="G49" s="455"/>
      <c r="H49" s="456"/>
      <c r="I49" s="150"/>
      <c r="J49" s="455"/>
      <c r="K49" s="456"/>
      <c r="L49" s="150"/>
      <c r="M49" s="455"/>
      <c r="N49" s="456"/>
      <c r="O49" s="150"/>
      <c r="P49" s="455"/>
      <c r="Q49" s="456"/>
      <c r="R49" s="150"/>
      <c r="T49" s="332">
        <f t="shared" si="4"/>
        <v>0</v>
      </c>
      <c r="U49" s="182">
        <f t="shared" si="5"/>
        <v>0</v>
      </c>
      <c r="V49" s="334"/>
    </row>
    <row r="50" spans="2:22" ht="15.6" customHeight="1">
      <c r="B50" s="697"/>
      <c r="C50" s="155"/>
      <c r="D50" s="455"/>
      <c r="E50" s="456"/>
      <c r="F50" s="150"/>
      <c r="G50" s="455"/>
      <c r="H50" s="456"/>
      <c r="I50" s="150"/>
      <c r="J50" s="455"/>
      <c r="K50" s="456"/>
      <c r="L50" s="150"/>
      <c r="M50" s="455"/>
      <c r="N50" s="456"/>
      <c r="O50" s="150"/>
      <c r="P50" s="455"/>
      <c r="Q50" s="456"/>
      <c r="R50" s="150"/>
      <c r="T50" s="332">
        <f t="shared" si="4"/>
        <v>0</v>
      </c>
      <c r="U50" s="182">
        <f t="shared" si="5"/>
        <v>0</v>
      </c>
      <c r="V50" s="334"/>
    </row>
    <row r="51" spans="2:22" ht="15.6" customHeight="1">
      <c r="B51" s="697"/>
      <c r="C51" s="155"/>
      <c r="D51" s="455"/>
      <c r="E51" s="456"/>
      <c r="F51" s="150"/>
      <c r="G51" s="455"/>
      <c r="H51" s="456"/>
      <c r="I51" s="150"/>
      <c r="J51" s="455"/>
      <c r="K51" s="456"/>
      <c r="L51" s="150"/>
      <c r="M51" s="455"/>
      <c r="N51" s="456"/>
      <c r="O51" s="150"/>
      <c r="P51" s="455"/>
      <c r="Q51" s="456"/>
      <c r="R51" s="150"/>
      <c r="T51" s="332">
        <f t="shared" si="4"/>
        <v>0</v>
      </c>
      <c r="U51" s="182">
        <f t="shared" si="5"/>
        <v>0</v>
      </c>
      <c r="V51" s="334"/>
    </row>
    <row r="52" spans="2:22" ht="15.6" customHeight="1">
      <c r="B52" s="697"/>
      <c r="C52" s="155"/>
      <c r="D52" s="455"/>
      <c r="E52" s="456"/>
      <c r="F52" s="150"/>
      <c r="G52" s="455"/>
      <c r="H52" s="456"/>
      <c r="I52" s="150"/>
      <c r="J52" s="455"/>
      <c r="K52" s="456"/>
      <c r="L52" s="150"/>
      <c r="M52" s="455"/>
      <c r="N52" s="456"/>
      <c r="O52" s="150"/>
      <c r="P52" s="455"/>
      <c r="Q52" s="456"/>
      <c r="R52" s="150"/>
      <c r="T52" s="332">
        <f t="shared" si="4"/>
        <v>0</v>
      </c>
      <c r="U52" s="182">
        <f t="shared" si="5"/>
        <v>0</v>
      </c>
      <c r="V52" s="334"/>
    </row>
    <row r="53" spans="2:22" ht="15.6" customHeight="1">
      <c r="B53" s="697"/>
      <c r="C53" s="155"/>
      <c r="D53" s="455"/>
      <c r="E53" s="456"/>
      <c r="F53" s="150"/>
      <c r="G53" s="455"/>
      <c r="H53" s="456"/>
      <c r="I53" s="150"/>
      <c r="J53" s="455"/>
      <c r="K53" s="456"/>
      <c r="L53" s="150"/>
      <c r="M53" s="455"/>
      <c r="N53" s="456"/>
      <c r="O53" s="150"/>
      <c r="P53" s="455"/>
      <c r="Q53" s="456"/>
      <c r="R53" s="150"/>
      <c r="T53" s="332">
        <f t="shared" si="4"/>
        <v>0</v>
      </c>
      <c r="U53" s="182">
        <f t="shared" si="5"/>
        <v>0</v>
      </c>
      <c r="V53" s="334"/>
    </row>
    <row r="54" spans="2:22" ht="15.6" customHeight="1">
      <c r="B54" s="697"/>
      <c r="C54" s="155"/>
      <c r="D54" s="455"/>
      <c r="E54" s="456"/>
      <c r="F54" s="150"/>
      <c r="G54" s="455"/>
      <c r="H54" s="456"/>
      <c r="I54" s="150"/>
      <c r="J54" s="455"/>
      <c r="K54" s="456"/>
      <c r="L54" s="150"/>
      <c r="M54" s="455"/>
      <c r="N54" s="456"/>
      <c r="O54" s="150"/>
      <c r="P54" s="455"/>
      <c r="Q54" s="456"/>
      <c r="R54" s="150"/>
      <c r="T54" s="332">
        <f t="shared" si="4"/>
        <v>0</v>
      </c>
      <c r="U54" s="182">
        <f t="shared" si="5"/>
        <v>0</v>
      </c>
      <c r="V54" s="334"/>
    </row>
    <row r="55" spans="2:22" ht="15.6" customHeight="1">
      <c r="B55" s="697"/>
      <c r="C55" s="155"/>
      <c r="D55" s="455"/>
      <c r="E55" s="456"/>
      <c r="F55" s="150"/>
      <c r="G55" s="455"/>
      <c r="H55" s="456"/>
      <c r="I55" s="150"/>
      <c r="J55" s="455"/>
      <c r="K55" s="456"/>
      <c r="L55" s="150"/>
      <c r="M55" s="455"/>
      <c r="N55" s="456"/>
      <c r="O55" s="150"/>
      <c r="P55" s="455"/>
      <c r="Q55" s="456"/>
      <c r="R55" s="150"/>
      <c r="T55" s="332">
        <f t="shared" si="4"/>
        <v>0</v>
      </c>
      <c r="U55" s="182">
        <f t="shared" si="5"/>
        <v>0</v>
      </c>
      <c r="V55" s="334"/>
    </row>
    <row r="56" spans="2:22" ht="15.6" customHeight="1">
      <c r="B56" s="697"/>
      <c r="C56" s="155"/>
      <c r="D56" s="455"/>
      <c r="E56" s="456"/>
      <c r="F56" s="150"/>
      <c r="G56" s="455"/>
      <c r="H56" s="456"/>
      <c r="I56" s="150"/>
      <c r="J56" s="455"/>
      <c r="K56" s="456"/>
      <c r="L56" s="150"/>
      <c r="M56" s="455"/>
      <c r="N56" s="456"/>
      <c r="O56" s="150"/>
      <c r="P56" s="455"/>
      <c r="Q56" s="456"/>
      <c r="R56" s="150"/>
      <c r="T56" s="332">
        <f t="shared" si="4"/>
        <v>0</v>
      </c>
      <c r="U56" s="182">
        <f t="shared" si="5"/>
        <v>0</v>
      </c>
      <c r="V56" s="334"/>
    </row>
    <row r="57" spans="2:22" ht="15.6" customHeight="1">
      <c r="B57" s="697"/>
      <c r="C57" s="155"/>
      <c r="D57" s="455"/>
      <c r="E57" s="456"/>
      <c r="F57" s="150"/>
      <c r="G57" s="455"/>
      <c r="H57" s="456"/>
      <c r="I57" s="150"/>
      <c r="J57" s="455"/>
      <c r="K57" s="456"/>
      <c r="L57" s="150"/>
      <c r="M57" s="455"/>
      <c r="N57" s="456"/>
      <c r="O57" s="150"/>
      <c r="P57" s="455"/>
      <c r="Q57" s="456"/>
      <c r="R57" s="150"/>
      <c r="T57" s="332">
        <f t="shared" si="4"/>
        <v>0</v>
      </c>
      <c r="U57" s="182">
        <f>SUM(E57,H57,K57,N57,Q57)</f>
        <v>0</v>
      </c>
      <c r="V57" s="334"/>
    </row>
    <row r="58" spans="2:22" ht="15.6" customHeight="1">
      <c r="B58" s="697"/>
      <c r="C58" s="155"/>
      <c r="D58" s="455"/>
      <c r="E58" s="456"/>
      <c r="F58" s="150"/>
      <c r="G58" s="455"/>
      <c r="H58" s="456"/>
      <c r="I58" s="150"/>
      <c r="J58" s="455"/>
      <c r="K58" s="456"/>
      <c r="L58" s="150"/>
      <c r="M58" s="455"/>
      <c r="N58" s="456"/>
      <c r="O58" s="150"/>
      <c r="P58" s="455"/>
      <c r="Q58" s="456"/>
      <c r="R58" s="150"/>
      <c r="T58" s="332">
        <f t="shared" si="4"/>
        <v>0</v>
      </c>
      <c r="U58" s="182">
        <f>SUM(E58,H58,K58,N58,Q58)</f>
        <v>0</v>
      </c>
      <c r="V58" s="334"/>
    </row>
    <row r="59" spans="2:22" ht="15.6" customHeight="1">
      <c r="B59" s="697"/>
      <c r="C59" s="155"/>
      <c r="D59" s="455"/>
      <c r="E59" s="456"/>
      <c r="F59" s="150"/>
      <c r="G59" s="455"/>
      <c r="H59" s="456"/>
      <c r="I59" s="150"/>
      <c r="J59" s="455"/>
      <c r="K59" s="456"/>
      <c r="L59" s="150"/>
      <c r="M59" s="455"/>
      <c r="N59" s="456"/>
      <c r="O59" s="150"/>
      <c r="P59" s="455"/>
      <c r="Q59" s="456"/>
      <c r="R59" s="150"/>
      <c r="T59" s="332">
        <f t="shared" si="4"/>
        <v>0</v>
      </c>
      <c r="U59" s="182">
        <f t="shared" si="5"/>
        <v>0</v>
      </c>
      <c r="V59" s="334"/>
    </row>
    <row r="60" spans="2:22" ht="15.6" customHeight="1">
      <c r="B60" s="697"/>
      <c r="C60" s="155"/>
      <c r="D60" s="455"/>
      <c r="E60" s="456"/>
      <c r="F60" s="150"/>
      <c r="G60" s="455"/>
      <c r="H60" s="456"/>
      <c r="I60" s="150"/>
      <c r="J60" s="455"/>
      <c r="K60" s="456"/>
      <c r="L60" s="150"/>
      <c r="M60" s="455"/>
      <c r="N60" s="456"/>
      <c r="O60" s="150"/>
      <c r="P60" s="455"/>
      <c r="Q60" s="456"/>
      <c r="R60" s="150"/>
      <c r="T60" s="332">
        <f t="shared" si="4"/>
        <v>0</v>
      </c>
      <c r="U60" s="182">
        <f t="shared" si="5"/>
        <v>0</v>
      </c>
      <c r="V60" s="334"/>
    </row>
    <row r="61" spans="2:22" ht="15.6" customHeight="1">
      <c r="B61" s="697"/>
      <c r="C61" s="155"/>
      <c r="D61" s="455"/>
      <c r="E61" s="456"/>
      <c r="F61" s="150"/>
      <c r="G61" s="455"/>
      <c r="H61" s="456"/>
      <c r="I61" s="150"/>
      <c r="J61" s="455"/>
      <c r="K61" s="456"/>
      <c r="L61" s="150"/>
      <c r="M61" s="455"/>
      <c r="N61" s="456"/>
      <c r="O61" s="150"/>
      <c r="P61" s="455"/>
      <c r="Q61" s="456"/>
      <c r="R61" s="150"/>
      <c r="T61" s="332">
        <f>C61</f>
        <v>0</v>
      </c>
      <c r="U61" s="182">
        <f t="shared" si="5"/>
        <v>0</v>
      </c>
      <c r="V61" s="334"/>
    </row>
    <row r="62" spans="2:22" ht="15.6" customHeight="1">
      <c r="B62" s="697"/>
      <c r="C62" s="155"/>
      <c r="D62" s="455"/>
      <c r="E62" s="456"/>
      <c r="F62" s="150"/>
      <c r="G62" s="455"/>
      <c r="H62" s="456"/>
      <c r="I62" s="150"/>
      <c r="J62" s="455"/>
      <c r="K62" s="456"/>
      <c r="L62" s="150"/>
      <c r="M62" s="455"/>
      <c r="N62" s="456"/>
      <c r="O62" s="150"/>
      <c r="P62" s="455"/>
      <c r="Q62" s="456"/>
      <c r="R62" s="150"/>
      <c r="T62" s="332">
        <f>C62</f>
        <v>0</v>
      </c>
      <c r="U62" s="182">
        <f t="shared" si="5"/>
        <v>0</v>
      </c>
      <c r="V62" s="334"/>
    </row>
    <row r="63" spans="2:22" ht="15.6" customHeight="1">
      <c r="B63" s="697"/>
      <c r="C63" s="155"/>
      <c r="D63" s="455"/>
      <c r="E63" s="456"/>
      <c r="F63" s="150"/>
      <c r="G63" s="455"/>
      <c r="H63" s="456"/>
      <c r="I63" s="150"/>
      <c r="J63" s="455"/>
      <c r="K63" s="456"/>
      <c r="L63" s="150"/>
      <c r="M63" s="455"/>
      <c r="N63" s="456"/>
      <c r="O63" s="150"/>
      <c r="P63" s="455"/>
      <c r="Q63" s="456"/>
      <c r="R63" s="150"/>
      <c r="T63" s="332">
        <f t="shared" si="4"/>
        <v>0</v>
      </c>
      <c r="U63" s="182">
        <f t="shared" si="5"/>
        <v>0</v>
      </c>
      <c r="V63" s="334"/>
    </row>
    <row r="64" spans="2:22" ht="15.6" customHeight="1">
      <c r="B64" s="697"/>
      <c r="C64" s="155"/>
      <c r="D64" s="455"/>
      <c r="E64" s="456"/>
      <c r="F64" s="150"/>
      <c r="G64" s="455"/>
      <c r="H64" s="456"/>
      <c r="I64" s="150"/>
      <c r="J64" s="455"/>
      <c r="K64" s="456"/>
      <c r="L64" s="150"/>
      <c r="M64" s="455"/>
      <c r="N64" s="456"/>
      <c r="O64" s="150"/>
      <c r="P64" s="455"/>
      <c r="Q64" s="456"/>
      <c r="R64" s="150"/>
      <c r="T64" s="332">
        <f t="shared" si="4"/>
        <v>0</v>
      </c>
      <c r="U64" s="182">
        <f t="shared" si="5"/>
        <v>0</v>
      </c>
      <c r="V64" s="334"/>
    </row>
    <row r="65" spans="1:47" ht="15.6" customHeight="1">
      <c r="B65" s="697"/>
      <c r="C65" s="156"/>
      <c r="D65" s="457"/>
      <c r="E65" s="458"/>
      <c r="F65" s="329"/>
      <c r="G65" s="457"/>
      <c r="H65" s="458"/>
      <c r="I65" s="329"/>
      <c r="J65" s="457"/>
      <c r="K65" s="458"/>
      <c r="L65" s="329"/>
      <c r="M65" s="457"/>
      <c r="N65" s="458"/>
      <c r="O65" s="329"/>
      <c r="P65" s="457"/>
      <c r="Q65" s="458"/>
      <c r="R65" s="329"/>
      <c r="T65" s="599">
        <f t="shared" si="4"/>
        <v>0</v>
      </c>
      <c r="U65" s="183">
        <f t="shared" si="5"/>
        <v>0</v>
      </c>
      <c r="V65" s="335"/>
    </row>
    <row r="66" spans="1:47" ht="15.6" customHeight="1">
      <c r="B66" s="40"/>
      <c r="C66" s="158" t="s">
        <v>145</v>
      </c>
      <c r="D66" s="465">
        <f>SUM(D47:D65)</f>
        <v>0</v>
      </c>
      <c r="E66" s="466">
        <f>SUM(E47:E65)</f>
        <v>0</v>
      </c>
      <c r="F66" s="152"/>
      <c r="G66" s="465">
        <f>SUM(G47:G65)</f>
        <v>0</v>
      </c>
      <c r="H66" s="466">
        <f>SUM(H47:H65)</f>
        <v>0</v>
      </c>
      <c r="I66" s="152"/>
      <c r="J66" s="465">
        <f>SUM(J47:J65)</f>
        <v>0</v>
      </c>
      <c r="K66" s="466">
        <f>SUM(K47:K65)</f>
        <v>0</v>
      </c>
      <c r="L66" s="153"/>
      <c r="M66" s="465">
        <f>SUM(M47:M65)</f>
        <v>0</v>
      </c>
      <c r="N66" s="466">
        <f>SUM(N47:N65)</f>
        <v>0</v>
      </c>
      <c r="O66" s="153"/>
      <c r="P66" s="465">
        <f>SUM(P47:P65)</f>
        <v>0</v>
      </c>
      <c r="Q66" s="466">
        <f>SUM(Q47:Q65)</f>
        <v>0</v>
      </c>
      <c r="R66" s="153"/>
      <c r="T66" s="163"/>
      <c r="U66" s="471">
        <f>SUM(U47:U65)</f>
        <v>0</v>
      </c>
      <c r="V66" s="164"/>
    </row>
    <row r="67" spans="1:47" s="24" customFormat="1" ht="15.6" customHeight="1">
      <c r="A67" s="30"/>
      <c r="B67" s="40"/>
      <c r="C67" s="603" t="s">
        <v>634</v>
      </c>
      <c r="D67" s="600">
        <f>D45-D66</f>
        <v>0</v>
      </c>
      <c r="E67" s="601">
        <f>E45-E66</f>
        <v>0</v>
      </c>
      <c r="F67" s="42"/>
      <c r="G67" s="600">
        <f>G45-G66</f>
        <v>0</v>
      </c>
      <c r="H67" s="601">
        <f>H45-H66</f>
        <v>0</v>
      </c>
      <c r="I67" s="42"/>
      <c r="J67" s="600">
        <f>J45-J66</f>
        <v>0</v>
      </c>
      <c r="K67" s="601">
        <f>K45-K66</f>
        <v>0</v>
      </c>
      <c r="L67" s="41"/>
      <c r="M67" s="600">
        <f>M45-M66</f>
        <v>0</v>
      </c>
      <c r="N67" s="601">
        <f>N45-N66</f>
        <v>0</v>
      </c>
      <c r="O67" s="41"/>
      <c r="P67" s="600">
        <f>P45-P66</f>
        <v>0</v>
      </c>
      <c r="Q67" s="601">
        <f>Q45-Q66</f>
        <v>0</v>
      </c>
      <c r="R67" s="41"/>
      <c r="S67" s="30"/>
      <c r="T67" s="194" t="s">
        <v>175</v>
      </c>
      <c r="U67" s="472">
        <f>U20-U44-U66</f>
        <v>0</v>
      </c>
      <c r="V67" s="195"/>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30" customHeight="1">
      <c r="A68" s="698" t="s">
        <v>579</v>
      </c>
      <c r="B68" s="698"/>
      <c r="C68" s="29"/>
      <c r="D68" s="29"/>
      <c r="E68" s="29"/>
      <c r="F68" s="43"/>
      <c r="G68" s="29"/>
      <c r="H68" s="29"/>
      <c r="I68" s="43"/>
      <c r="J68" s="29"/>
      <c r="K68" s="29"/>
      <c r="L68" s="29"/>
      <c r="M68" s="29"/>
      <c r="N68" s="29"/>
      <c r="O68" s="29"/>
      <c r="P68" s="29"/>
      <c r="Q68" s="29"/>
      <c r="R68" s="29"/>
      <c r="V68" s="473"/>
    </row>
    <row r="69" spans="1:47" s="30" customFormat="1" ht="31.2">
      <c r="A69" s="166" t="s">
        <v>152</v>
      </c>
      <c r="B69" s="167" t="s">
        <v>176</v>
      </c>
      <c r="C69" s="165" t="s">
        <v>569</v>
      </c>
      <c r="D69" s="717" t="s">
        <v>624</v>
      </c>
      <c r="E69" s="718"/>
      <c r="F69" s="120"/>
      <c r="G69" s="717" t="s">
        <v>625</v>
      </c>
      <c r="H69" s="718"/>
      <c r="I69" s="120"/>
      <c r="J69" s="717" t="s">
        <v>626</v>
      </c>
      <c r="K69" s="718"/>
      <c r="L69" s="121"/>
      <c r="M69" s="717" t="s">
        <v>627</v>
      </c>
      <c r="N69" s="718"/>
      <c r="O69" s="41"/>
      <c r="P69" s="717" t="s">
        <v>628</v>
      </c>
      <c r="Q69" s="718"/>
      <c r="R69" s="41"/>
    </row>
    <row r="70" spans="1:47" ht="15.6">
      <c r="A70" s="340">
        <f>Actifs!A10</f>
        <v>1</v>
      </c>
      <c r="B70" s="474"/>
      <c r="C70" s="341" t="str">
        <f>Actifs!B10</f>
        <v>Compte 1</v>
      </c>
      <c r="D70" s="476">
        <f>B70+SUMIF($F$14:$F$19,A70,$D$14:$D$19)-SUMIF($F$22:$F$43,A70,$D$22:$D$43)-SUMIF($F$47:$F$65,A70,$D$47:$D$65)</f>
        <v>0</v>
      </c>
      <c r="E70" s="477">
        <f>B70+SUMIF($F$14:$F$19,A70,$E$14:$E$19)-SUMIF($F$22:$F$43,A70,$E$22:$E$43)-SUMIF($F$47:$F$65,A70,$E$47:$E$65)</f>
        <v>0</v>
      </c>
      <c r="F70" s="122"/>
      <c r="G70" s="476">
        <f>D70+SUMIF($I$14:$I$19,A70,$G$14:$G$19)-SUMIF($I$22:$I$43,A70,$G$22:$G$43)-SUMIF($I$47:$I$65,A70,$G$47:$G$65)</f>
        <v>0</v>
      </c>
      <c r="H70" s="477">
        <f>E70+SUMIF($I$14:$I$19,A70,$H$14:$H$19)-SUMIF($I$22:$I$43,A70,$H$22:$H$43)-SUMIF($I$47:$I$65,A70,$H$47:$H$65)</f>
        <v>0</v>
      </c>
      <c r="I70" s="122"/>
      <c r="J70" s="476">
        <f>G70+SUMIF($L$14:$L$19,A70,$J$14:$J$19)-SUMIF($L$22:$L$43,A70,$J$22:$J$43)-SUMIF($L$47:$L$65,A70,$J$47:$J$65)</f>
        <v>0</v>
      </c>
      <c r="K70" s="477">
        <f>H70+SUMIF($L$14:$L$19,A70,$K$14:$K$19)-SUMIF($L$22:$L$43,A70,$K$22:$K$43)-SUMIF($L$47:$L$65,A70,$K$47:$K$65)</f>
        <v>0</v>
      </c>
      <c r="L70" s="123"/>
      <c r="M70" s="476">
        <f>J70+SUMIF($O$14:$O$19,A70,$M$14:$M$19)-SUMIF($O$22:$O$43,A70,$M$22:$M$43)-SUMIF($O$47:$O$65,A70,$M$47:$M$65)</f>
        <v>0</v>
      </c>
      <c r="N70" s="477">
        <f>K70+SUMIF($O$14:$O$19,A70,$N$14:$N$19)-SUMIF($O$22:$O$43,A70,$N$22:$N$43)-SUMIF($O$47:$O$65,A70,$N$47:$N$65)</f>
        <v>0</v>
      </c>
      <c r="P70" s="476">
        <f>M70+SUMIF($R$14:$R$19,A70,$P$14:$P$19)-SUMIF($R$22:$R$43,A70,$P$22:$P$43)-SUMIF($R$47:$R$65,A70,$P$47:$P$65)</f>
        <v>0</v>
      </c>
      <c r="Q70" s="477">
        <f>N70+SUMIF($R$14:$R$19,A70,$Q$14:$Q$19)-SUMIF($R$22:$R$43,A70,$Q$22:$Q$43)-SUMIF($R$47:$R$65,A70,$Q$47:$Q$65)</f>
        <v>0</v>
      </c>
      <c r="T70" s="30"/>
      <c r="U70" s="30"/>
      <c r="V70" s="30"/>
    </row>
    <row r="71" spans="1:47" ht="15.6">
      <c r="A71" s="340">
        <f>Actifs!A11</f>
        <v>2</v>
      </c>
      <c r="B71" s="474"/>
      <c r="C71" s="341" t="str">
        <f>Actifs!B11</f>
        <v>Compte 2</v>
      </c>
      <c r="D71" s="476">
        <f t="shared" ref="D71:D74" si="6">B71+SUMIF($F$14:$F$19,A71,$D$14:$D$19)-SUMIF($F$22:$F$43,A71,$D$22:$D$43)-SUMIF($F$47:$F$65,A71,$D$47:$D$65)</f>
        <v>0</v>
      </c>
      <c r="E71" s="477">
        <f t="shared" ref="E71:E74" si="7">B71+SUMIF($F$14:$F$19,A71,$E$14:$E$19)-SUMIF($F$22:$F$43,A71,$E$22:$E$43)-SUMIF($F$47:$F$65,A71,$E$47:$E$65)</f>
        <v>0</v>
      </c>
      <c r="G71" s="476">
        <f t="shared" ref="G71:G75" si="8">D71+SUMIF($I$14:$I$19,A71,$G$14:$G$19)-SUMIF($I$22:$I$43,A71,$G$22:$G$43)-SUMIF($I$47:$I$65,A71,$G$47:$G$65)</f>
        <v>0</v>
      </c>
      <c r="H71" s="477">
        <f t="shared" ref="H71:H75" si="9">E71+SUMIF($I$14:$I$19,A71,$H$14:$H$19)-SUMIF($I$22:$I$43,A71,$H$22:$H$43)-SUMIF($I$47:$I$65,A71,$H$47:$H$65)</f>
        <v>0</v>
      </c>
      <c r="J71" s="476">
        <f t="shared" ref="J71:J74" si="10">G71+SUMIF($L$14:$L$19,A71,$J$14:$J$19)-SUMIF($L$22:$L$43,A71,$J$22:$J$43)-SUMIF($L$47:$L$65,A71,$J$47:$J$65)</f>
        <v>0</v>
      </c>
      <c r="K71" s="477">
        <f t="shared" ref="K71:K75" si="11">H71+SUMIF($L$14:$L$19,A71,$K$14:$K$19)-SUMIF($L$22:$L$43,A71,$K$22:$K$43)-SUMIF($L$47:$L$65,A71,$K$47:$K$65)</f>
        <v>0</v>
      </c>
      <c r="M71" s="476">
        <f t="shared" ref="M71:M74" si="12">J71+SUMIF($O$14:$O$19,A71,$M$14:$M$19)-SUMIF($O$22:$O$43,A71,$M$22:$M$43)-SUMIF($O$47:$O$65,A71,$M$47:$M$65)</f>
        <v>0</v>
      </c>
      <c r="N71" s="477">
        <f t="shared" ref="N71:N74" si="13">K71+SUMIF($O$14:$O$19,A71,$N$14:$N$19)-SUMIF($O$22:$O$43,A71,$N$22:$N$43)-SUMIF($O$47:$O$65,A71,$N$47:$N$65)</f>
        <v>0</v>
      </c>
      <c r="P71" s="476">
        <f t="shared" ref="P71:P74" si="14">M71+SUMIF($R$14:$R$19,A71,$P$14:$P$19)-SUMIF($R$22:$R$43,A71,$P$22:$P$43)-SUMIF($R$47:$R$65,A71,$P$47:$P$65)</f>
        <v>0</v>
      </c>
      <c r="Q71" s="477">
        <f t="shared" ref="Q71:Q74" si="15">N71+SUMIF($R$14:$R$19,A71,$Q$14:$Q$19)-SUMIF($R$22:$R$43,A71,$Q$22:$Q$43)-SUMIF($R$47:$R$65,A71,$Q$47:$Q$65)</f>
        <v>0</v>
      </c>
      <c r="T71" s="30"/>
      <c r="U71" s="30"/>
      <c r="V71" s="30"/>
    </row>
    <row r="72" spans="1:47" ht="15.6">
      <c r="A72" s="340">
        <f>Actifs!A12</f>
        <v>3</v>
      </c>
      <c r="B72" s="474"/>
      <c r="C72" s="341" t="str">
        <f>Actifs!B12</f>
        <v>Compte 3</v>
      </c>
      <c r="D72" s="476">
        <f t="shared" si="6"/>
        <v>0</v>
      </c>
      <c r="E72" s="477">
        <f t="shared" si="7"/>
        <v>0</v>
      </c>
      <c r="G72" s="476">
        <f t="shared" si="8"/>
        <v>0</v>
      </c>
      <c r="H72" s="477">
        <f t="shared" si="9"/>
        <v>0</v>
      </c>
      <c r="J72" s="476">
        <f t="shared" si="10"/>
        <v>0</v>
      </c>
      <c r="K72" s="477">
        <f t="shared" si="11"/>
        <v>0</v>
      </c>
      <c r="M72" s="476">
        <f t="shared" si="12"/>
        <v>0</v>
      </c>
      <c r="N72" s="477">
        <f t="shared" si="13"/>
        <v>0</v>
      </c>
      <c r="P72" s="476">
        <f>M72+SUMIF($R$14:$R$19,A72,$P$14:$P$19)-SUMIF($R$22:$R$43,A72,$P$22:$P$43)-SUMIF($R$47:$R$65,A72,$P$47:$P$65)</f>
        <v>0</v>
      </c>
      <c r="Q72" s="477">
        <f t="shared" si="15"/>
        <v>0</v>
      </c>
      <c r="S72" s="699" t="s">
        <v>580</v>
      </c>
      <c r="T72" s="699"/>
      <c r="U72" s="30"/>
      <c r="V72" s="30"/>
    </row>
    <row r="73" spans="1:47" ht="15.6">
      <c r="A73" s="340">
        <f>Actifs!A13</f>
        <v>4</v>
      </c>
      <c r="B73" s="474"/>
      <c r="C73" s="341" t="str">
        <f>Actifs!B13</f>
        <v>Compte 4</v>
      </c>
      <c r="D73" s="476">
        <f t="shared" si="6"/>
        <v>0</v>
      </c>
      <c r="E73" s="477">
        <f t="shared" si="7"/>
        <v>0</v>
      </c>
      <c r="G73" s="476">
        <f t="shared" si="8"/>
        <v>0</v>
      </c>
      <c r="H73" s="477">
        <f t="shared" si="9"/>
        <v>0</v>
      </c>
      <c r="J73" s="476">
        <f t="shared" si="10"/>
        <v>0</v>
      </c>
      <c r="K73" s="477">
        <f t="shared" si="11"/>
        <v>0</v>
      </c>
      <c r="M73" s="476">
        <f t="shared" si="12"/>
        <v>0</v>
      </c>
      <c r="N73" s="477">
        <f t="shared" si="13"/>
        <v>0</v>
      </c>
      <c r="P73" s="476">
        <f t="shared" si="14"/>
        <v>0</v>
      </c>
      <c r="Q73" s="477">
        <f t="shared" si="15"/>
        <v>0</v>
      </c>
      <c r="S73" s="699"/>
      <c r="T73" s="699"/>
      <c r="U73" s="30"/>
      <c r="V73" s="30"/>
    </row>
    <row r="74" spans="1:47" ht="15.6">
      <c r="A74" s="340">
        <f>Actifs!A14</f>
        <v>5</v>
      </c>
      <c r="B74" s="474"/>
      <c r="C74" s="341" t="str">
        <f>Actifs!B14</f>
        <v>Compte 5</v>
      </c>
      <c r="D74" s="476">
        <f t="shared" si="6"/>
        <v>0</v>
      </c>
      <c r="E74" s="477">
        <f t="shared" si="7"/>
        <v>0</v>
      </c>
      <c r="G74" s="476">
        <f t="shared" si="8"/>
        <v>0</v>
      </c>
      <c r="H74" s="477">
        <f t="shared" si="9"/>
        <v>0</v>
      </c>
      <c r="J74" s="476">
        <f t="shared" si="10"/>
        <v>0</v>
      </c>
      <c r="K74" s="477">
        <f t="shared" si="11"/>
        <v>0</v>
      </c>
      <c r="M74" s="476">
        <f t="shared" si="12"/>
        <v>0</v>
      </c>
      <c r="N74" s="477">
        <f t="shared" si="13"/>
        <v>0</v>
      </c>
      <c r="P74" s="476">
        <f t="shared" si="14"/>
        <v>0</v>
      </c>
      <c r="Q74" s="477">
        <f t="shared" si="15"/>
        <v>0</v>
      </c>
      <c r="S74" s="699"/>
      <c r="T74" s="699"/>
      <c r="U74" s="30"/>
      <c r="V74" s="30"/>
    </row>
    <row r="75" spans="1:47" ht="15.6">
      <c r="A75" s="342">
        <f>Actifs!A15</f>
        <v>6</v>
      </c>
      <c r="B75" s="475"/>
      <c r="C75" s="343" t="str">
        <f>Actifs!B15</f>
        <v>Compte 6</v>
      </c>
      <c r="D75" s="478">
        <f>B75+SUMIF($F$14:$F$19,A75,$D$14:$D$19)-SUMIF($F$22:$F$43,A75,$D$22:$D$43)-SUMIF($F$47:$F$65,A75,$D$47:$D$65)</f>
        <v>0</v>
      </c>
      <c r="E75" s="479">
        <f>B75+SUMIF($F$14:$F$19,A75,$E$14:$E$19)-SUMIF($F$22:$F$43,A75,$E$22:$E$43)-SUMIF($F$47:$F$65,A75,$E$47:$E$65)</f>
        <v>0</v>
      </c>
      <c r="G75" s="478">
        <f t="shared" si="8"/>
        <v>0</v>
      </c>
      <c r="H75" s="479">
        <f t="shared" si="9"/>
        <v>0</v>
      </c>
      <c r="J75" s="478">
        <f>G75+SUMIF($L$14:$L$19,A75,$J$14:$J$19)-SUMIF($L$22:$L$43,A75,$J$22:$J$43)-SUMIF($L$47:$L$65,A75,$J$47:$J$65)</f>
        <v>0</v>
      </c>
      <c r="K75" s="602">
        <f t="shared" si="11"/>
        <v>0</v>
      </c>
      <c r="M75" s="478">
        <f>J75+SUMIF($O$14:$O$19,A75,$M$14:$M$19)-SUMIF($O$22:$O$43,A75,$M$22:$M$43)-SUMIF($O$47:$O$65,A75,$M$47:$M$65)</f>
        <v>0</v>
      </c>
      <c r="N75" s="479">
        <f>K75+SUMIF($O$14:$O$19,A75,$N$14:$N$19)-SUMIF($O$22:$O$43,A75,$N$22:$N$43)-SUMIF($O$47:$O$65,A75,$N$47:$N$65)</f>
        <v>0</v>
      </c>
      <c r="P75" s="478">
        <f>M75+SUMIF($R$14:$R$19,A75,$P$14:$P$19)-SUMIF($R$22:$R$43,A75,$P$22:$P$43)-SUMIF($R$47:$R$65,A75,$P$47:$P$65)</f>
        <v>0</v>
      </c>
      <c r="Q75" s="479">
        <f>N75+SUMIF($R$14:$R$19,A75,$Q$14:$Q$19)-SUMIF($R$22:$R$43,A75,$Q$22:$Q$43)-SUMIF($R$47:$R$65,A75,$Q$47:$Q$65)</f>
        <v>0</v>
      </c>
      <c r="S75" s="699"/>
      <c r="T75" s="699"/>
      <c r="U75" s="30"/>
      <c r="V75" s="30"/>
    </row>
    <row r="76" spans="1:47" ht="15.6">
      <c r="B76" s="480">
        <f>SUM(B70:B75)</f>
        <v>0</v>
      </c>
      <c r="D76" s="480">
        <f>SUM(D70:D75)</f>
        <v>0</v>
      </c>
      <c r="E76" s="464">
        <f>SUM(E70:E75)</f>
        <v>0</v>
      </c>
      <c r="G76" s="480">
        <f>SUM(G70:G75)</f>
        <v>0</v>
      </c>
      <c r="H76" s="480">
        <f>SUM(H70:H75)</f>
        <v>0</v>
      </c>
      <c r="J76" s="480">
        <f>SUM(J70:J75)</f>
        <v>0</v>
      </c>
      <c r="K76" s="464">
        <f>SUM(K70:K75)</f>
        <v>0</v>
      </c>
      <c r="M76" s="480">
        <f>SUM(M70:M75)</f>
        <v>0</v>
      </c>
      <c r="N76" s="481">
        <f>SUM(N70:N75)</f>
        <v>0</v>
      </c>
      <c r="P76" s="480">
        <f>SUM(P70:P75)</f>
        <v>0</v>
      </c>
      <c r="Q76" s="464">
        <f>SUM(Q70:Q75)</f>
        <v>0</v>
      </c>
      <c r="S76" s="699"/>
      <c r="T76" s="699"/>
      <c r="U76" s="30"/>
      <c r="V76" s="30"/>
    </row>
    <row r="77" spans="1:47">
      <c r="J77" s="48"/>
      <c r="K77" s="48"/>
    </row>
    <row r="78" spans="1:47" ht="15.6">
      <c r="C78" s="30"/>
      <c r="D78" s="652" t="s">
        <v>499</v>
      </c>
      <c r="E78" s="652"/>
      <c r="F78" s="652"/>
      <c r="G78" s="652"/>
      <c r="H78" s="652"/>
      <c r="I78" s="652"/>
      <c r="J78" s="652"/>
      <c r="K78" s="652"/>
      <c r="L78" s="652"/>
      <c r="M78" s="652"/>
      <c r="N78" s="108"/>
      <c r="O78" s="108"/>
      <c r="P78" s="108"/>
      <c r="Q78" s="108"/>
      <c r="R78" s="108"/>
      <c r="S78" s="108"/>
    </row>
  </sheetData>
  <sheetProtection algorithmName="SHA-512" hashValue="Ig6sq0+jLhMJWs+rREuHqVZQLyU9tGOfxyEVIbRzyqEWehZ/QH7KBD2HWi1Np2zYzIGa9YllxibBJku0002iqQ==" saltValue="2F3d6BxsIWzWiAD9IQkEpQ==" spinCount="100000" sheet="1" objects="1" scenarios="1"/>
  <mergeCells count="19">
    <mergeCell ref="D78:M78"/>
    <mergeCell ref="J2:R2"/>
    <mergeCell ref="J3:R3"/>
    <mergeCell ref="J4:R4"/>
    <mergeCell ref="J5:R5"/>
    <mergeCell ref="J69:K69"/>
    <mergeCell ref="M69:N69"/>
    <mergeCell ref="P69:Q69"/>
    <mergeCell ref="C3:C4"/>
    <mergeCell ref="A7:B9"/>
    <mergeCell ref="V7:V9"/>
    <mergeCell ref="C8:C9"/>
    <mergeCell ref="B14:B19"/>
    <mergeCell ref="S72:T76"/>
    <mergeCell ref="B22:B43"/>
    <mergeCell ref="B47:B65"/>
    <mergeCell ref="A68:B68"/>
    <mergeCell ref="D69:E69"/>
    <mergeCell ref="G69:H69"/>
  </mergeCells>
  <dataValidations count="2">
    <dataValidation type="list" allowBlank="1" showInputMessage="1" showErrorMessage="1" sqref="V22:V23 V25:V43 V24" xr:uid="{B6181467-D711-4F9E-8D53-0A4B79D9AA09}">
      <formula1>Obligations_Liste</formula1>
    </dataValidation>
    <dataValidation type="list" allowBlank="1" showInputMessage="1" showErrorMessage="1" sqref="R47:R65 I22:I43 I14:I19 F14:F19 F47:F65 F22:F43 I47:I65 O14:O19 R14:R19 L14:L19 O22:O43 R22:R43 L22:L43 O47:O65 L47:L65" xr:uid="{99A7BB22-CAE2-4D8E-AF07-E2A55AE7E389}">
      <formula1>"1,2,3,4,5,6"</formula1>
    </dataValidation>
  </dataValidations>
  <hyperlinks>
    <hyperlink ref="C3:C4" location="Deb_Bilan" display="Retour au bilan" xr:uid="{7A17CD36-9D18-491E-B4DB-FAA0A4421695}"/>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BD47ABF-5BF9-408E-A2C8-780BAB478036}">
          <x14:formula1>
            <xm:f>'Bilan annuel'!$A$32:$A$50</xm:f>
          </x14:formula1>
          <xm:sqref>V47:V65</xm:sqref>
        </x14:dataValidation>
        <x14:dataValidation type="list" allowBlank="1" showInputMessage="1" showErrorMessage="1" xr:uid="{6E080CC3-2EE1-40DB-8D24-81C097F2BA80}">
          <x14:formula1>
            <xm:f>'Bilan annuel'!$A$9:$A$14</xm:f>
          </x14:formula1>
          <xm:sqref>V14:V18 V19</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BC380-07AB-A544-B68A-2308CFA386ED}">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705" t="s">
        <v>12</v>
      </c>
      <c r="K2" s="706"/>
      <c r="L2" s="706"/>
      <c r="M2" s="706"/>
      <c r="N2" s="706"/>
      <c r="O2" s="706"/>
      <c r="P2" s="706"/>
      <c r="Q2" s="706"/>
      <c r="R2" s="707"/>
      <c r="W2" s="116"/>
      <c r="X2" s="116"/>
      <c r="Y2" s="116"/>
      <c r="Z2" s="117"/>
      <c r="AA2" s="116"/>
      <c r="AB2" s="116"/>
      <c r="AC2" s="116"/>
    </row>
    <row r="3" spans="1:29" ht="15.6" customHeight="1">
      <c r="C3" s="635" t="s">
        <v>577</v>
      </c>
      <c r="D3" s="111"/>
      <c r="G3" s="107" t="s">
        <v>75</v>
      </c>
      <c r="H3" s="313">
        <f>'Bilan annuel'!C3</f>
        <v>0</v>
      </c>
      <c r="J3" s="708"/>
      <c r="K3" s="709"/>
      <c r="L3" s="709"/>
      <c r="M3" s="709"/>
      <c r="N3" s="709"/>
      <c r="O3" s="709"/>
      <c r="P3" s="709"/>
      <c r="Q3" s="709"/>
      <c r="R3" s="710"/>
      <c r="W3" s="318"/>
      <c r="X3" s="318"/>
      <c r="Y3" s="318"/>
      <c r="Z3" s="318"/>
      <c r="AA3" s="318"/>
      <c r="AB3" s="318"/>
      <c r="AC3" s="318"/>
    </row>
    <row r="4" spans="1:29" ht="15.6" customHeight="1" thickBot="1">
      <c r="B4" s="75"/>
      <c r="C4" s="636"/>
      <c r="D4" s="114"/>
      <c r="E4" s="114"/>
      <c r="F4" s="114"/>
      <c r="G4" s="114"/>
      <c r="H4" s="114"/>
      <c r="I4" s="115"/>
      <c r="J4" s="711"/>
      <c r="K4" s="712"/>
      <c r="L4" s="712"/>
      <c r="M4" s="712"/>
      <c r="N4" s="712"/>
      <c r="O4" s="712"/>
      <c r="P4" s="712"/>
      <c r="Q4" s="712"/>
      <c r="R4" s="713"/>
      <c r="W4" s="318"/>
      <c r="X4" s="318"/>
      <c r="Y4" s="318"/>
      <c r="Z4" s="318"/>
      <c r="AA4" s="318"/>
      <c r="AB4" s="318"/>
      <c r="AC4" s="318"/>
    </row>
    <row r="5" spans="1:29" ht="15.6" customHeight="1">
      <c r="D5" s="114"/>
      <c r="E5" s="114"/>
      <c r="F5" s="114"/>
      <c r="G5" s="114"/>
      <c r="H5" s="114"/>
      <c r="I5" s="115"/>
      <c r="J5" s="714"/>
      <c r="K5" s="715"/>
      <c r="L5" s="715"/>
      <c r="M5" s="715"/>
      <c r="N5" s="715"/>
      <c r="O5" s="715"/>
      <c r="P5" s="715"/>
      <c r="Q5" s="715"/>
      <c r="R5" s="716"/>
      <c r="S5" s="35"/>
      <c r="W5" s="318"/>
      <c r="X5" s="318"/>
      <c r="Y5" s="318"/>
      <c r="Z5" s="318"/>
      <c r="AA5" s="318"/>
      <c r="AB5" s="318"/>
      <c r="AC5" s="318"/>
    </row>
    <row r="6" spans="1:29" ht="15.6" customHeight="1">
      <c r="D6" s="38"/>
      <c r="E6" s="64"/>
      <c r="S6" s="35"/>
      <c r="W6" s="318"/>
      <c r="X6" s="318"/>
      <c r="Y6" s="318"/>
      <c r="Z6" s="318"/>
      <c r="AA6" s="318"/>
      <c r="AB6" s="318"/>
      <c r="AC6" s="318"/>
    </row>
    <row r="7" spans="1:29" ht="15.6" customHeight="1">
      <c r="A7" s="700" t="s">
        <v>578</v>
      </c>
      <c r="B7" s="700"/>
      <c r="D7" s="112" t="s">
        <v>162</v>
      </c>
      <c r="E7" s="319"/>
      <c r="F7" s="43"/>
      <c r="G7" s="112" t="s">
        <v>163</v>
      </c>
      <c r="H7" s="112"/>
      <c r="I7" s="43"/>
      <c r="J7" s="112" t="s">
        <v>164</v>
      </c>
      <c r="K7" s="112"/>
      <c r="L7" s="29"/>
      <c r="M7" s="112" t="s">
        <v>165</v>
      </c>
      <c r="N7" s="112"/>
      <c r="O7" s="112"/>
      <c r="P7" s="112" t="s">
        <v>166</v>
      </c>
      <c r="Q7" s="112"/>
      <c r="R7" s="112"/>
      <c r="S7" s="35"/>
      <c r="T7" s="336"/>
      <c r="U7" s="336"/>
      <c r="V7" s="701" t="s">
        <v>631</v>
      </c>
      <c r="W7" s="319"/>
      <c r="X7" s="319"/>
      <c r="Y7" s="319"/>
      <c r="Z7" s="319"/>
      <c r="AA7" s="319"/>
      <c r="AB7" s="319"/>
      <c r="AC7" s="319"/>
    </row>
    <row r="8" spans="1:29" ht="15.6" customHeight="1">
      <c r="A8" s="700"/>
      <c r="B8" s="700"/>
      <c r="C8" s="702" t="s">
        <v>182</v>
      </c>
      <c r="D8" s="113" t="s">
        <v>167</v>
      </c>
      <c r="E8" s="118"/>
      <c r="F8" s="42"/>
      <c r="G8" s="113" t="s">
        <v>167</v>
      </c>
      <c r="H8" s="337" t="str">
        <f>IF(E9&lt;&gt;0,E9+1,"")</f>
        <v/>
      </c>
      <c r="I8" s="42"/>
      <c r="J8" s="113" t="s">
        <v>167</v>
      </c>
      <c r="K8" s="337" t="str">
        <f>IF(H9&lt;&gt;0,H9+1,"")</f>
        <v/>
      </c>
      <c r="L8" s="41"/>
      <c r="M8" s="113" t="s">
        <v>167</v>
      </c>
      <c r="N8" s="337" t="str">
        <f>IF(K9&lt;&gt;0,K9+1,"")</f>
        <v/>
      </c>
      <c r="P8" s="113" t="s">
        <v>167</v>
      </c>
      <c r="Q8" s="337" t="str">
        <f>IF(N9&lt;&gt;0,N9+1,"")</f>
        <v/>
      </c>
      <c r="S8" s="35"/>
      <c r="T8" s="336"/>
      <c r="U8" s="336"/>
      <c r="V8" s="701"/>
    </row>
    <row r="9" spans="1:29" ht="15.6" customHeight="1">
      <c r="A9" s="700"/>
      <c r="B9" s="700"/>
      <c r="C9" s="702"/>
      <c r="D9" s="113" t="s">
        <v>168</v>
      </c>
      <c r="E9" s="119"/>
      <c r="G9" s="113" t="s">
        <v>168</v>
      </c>
      <c r="H9" s="119"/>
      <c r="J9" s="113" t="s">
        <v>168</v>
      </c>
      <c r="K9" s="119"/>
      <c r="M9" s="113" t="s">
        <v>168</v>
      </c>
      <c r="N9" s="119"/>
      <c r="O9" s="41"/>
      <c r="P9" s="113" t="s">
        <v>168</v>
      </c>
      <c r="Q9" s="119"/>
      <c r="R9" s="41"/>
      <c r="S9" s="35"/>
      <c r="T9" s="336"/>
      <c r="U9" s="336"/>
      <c r="V9" s="701"/>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68" t="s">
        <v>171</v>
      </c>
      <c r="E11" s="569" t="s">
        <v>172</v>
      </c>
      <c r="F11" s="570" t="s">
        <v>152</v>
      </c>
      <c r="G11" s="568" t="s">
        <v>171</v>
      </c>
      <c r="H11" s="569" t="s">
        <v>172</v>
      </c>
      <c r="I11" s="570" t="s">
        <v>152</v>
      </c>
      <c r="J11" s="568" t="s">
        <v>171</v>
      </c>
      <c r="K11" s="569" t="s">
        <v>172</v>
      </c>
      <c r="L11" s="570" t="s">
        <v>152</v>
      </c>
      <c r="M11" s="568" t="s">
        <v>171</v>
      </c>
      <c r="N11" s="569" t="s">
        <v>172</v>
      </c>
      <c r="O11" s="570" t="s">
        <v>152</v>
      </c>
      <c r="P11" s="568" t="s">
        <v>171</v>
      </c>
      <c r="Q11" s="569" t="s">
        <v>172</v>
      </c>
      <c r="R11" s="570" t="s">
        <v>152</v>
      </c>
      <c r="S11" s="35"/>
      <c r="T11" s="35"/>
      <c r="U11" s="35"/>
    </row>
    <row r="12" spans="1:29" s="30" customFormat="1" ht="15.6" customHeight="1">
      <c r="B12" s="338"/>
      <c r="C12" s="604" t="s">
        <v>635</v>
      </c>
      <c r="D12" s="571">
        <f>B76</f>
        <v>0</v>
      </c>
      <c r="E12" s="572">
        <f>D12</f>
        <v>0</v>
      </c>
      <c r="F12" s="573"/>
      <c r="G12" s="574">
        <f>D67</f>
        <v>0</v>
      </c>
      <c r="H12" s="575">
        <f>E67</f>
        <v>0</v>
      </c>
      <c r="I12" s="573"/>
      <c r="J12" s="574">
        <f>G67</f>
        <v>0</v>
      </c>
      <c r="K12" s="575">
        <f>H67</f>
        <v>0</v>
      </c>
      <c r="L12" s="573"/>
      <c r="M12" s="574">
        <f>J67</f>
        <v>0</v>
      </c>
      <c r="N12" s="575">
        <f>K67</f>
        <v>0</v>
      </c>
      <c r="O12" s="573"/>
      <c r="P12" s="574">
        <f>M67</f>
        <v>0</v>
      </c>
      <c r="Q12" s="575">
        <f>N67</f>
        <v>0</v>
      </c>
      <c r="R12" s="573"/>
      <c r="T12" s="174"/>
      <c r="U12" s="175" t="s">
        <v>169</v>
      </c>
      <c r="V12" s="36" t="s">
        <v>170</v>
      </c>
    </row>
    <row r="13" spans="1:29" s="37" customFormat="1" ht="15.6" customHeight="1">
      <c r="B13" s="176"/>
      <c r="C13" s="177" t="str">
        <f>'Prévision annuelle'!A10</f>
        <v>Revenus</v>
      </c>
      <c r="D13" s="178"/>
      <c r="E13" s="179"/>
      <c r="F13" s="180"/>
      <c r="G13" s="178"/>
      <c r="H13" s="179"/>
      <c r="I13" s="180"/>
      <c r="J13" s="178"/>
      <c r="K13" s="179"/>
      <c r="L13" s="180"/>
      <c r="M13" s="178"/>
      <c r="N13" s="179"/>
      <c r="O13" s="180"/>
      <c r="P13" s="178"/>
      <c r="Q13" s="179"/>
      <c r="R13" s="180"/>
      <c r="T13" s="181" t="str">
        <f>C13</f>
        <v>Revenus</v>
      </c>
      <c r="U13" s="179"/>
      <c r="V13" s="180"/>
    </row>
    <row r="14" spans="1:29" ht="15.6" customHeight="1">
      <c r="B14" s="703" t="str">
        <f>'Prévision annuelle'!A10</f>
        <v>Revenus</v>
      </c>
      <c r="C14" s="154"/>
      <c r="D14" s="576"/>
      <c r="E14" s="577"/>
      <c r="F14" s="149"/>
      <c r="G14" s="576"/>
      <c r="H14" s="577"/>
      <c r="I14" s="149"/>
      <c r="J14" s="576"/>
      <c r="K14" s="577"/>
      <c r="L14" s="149"/>
      <c r="M14" s="576"/>
      <c r="N14" s="577"/>
      <c r="O14" s="149"/>
      <c r="P14" s="576"/>
      <c r="Q14" s="577"/>
      <c r="R14" s="149"/>
      <c r="T14" s="578">
        <f t="shared" ref="T14:T19" si="0">C14</f>
        <v>0</v>
      </c>
      <c r="U14" s="579">
        <f t="shared" ref="U14:U19" si="1">SUM(E14,H14,K14,N14,Q14)</f>
        <v>0</v>
      </c>
      <c r="V14" s="333"/>
    </row>
    <row r="15" spans="1:29" ht="15.6" customHeight="1">
      <c r="B15" s="703"/>
      <c r="C15" s="155"/>
      <c r="D15" s="455"/>
      <c r="E15" s="456"/>
      <c r="F15" s="149"/>
      <c r="G15" s="455"/>
      <c r="H15" s="456"/>
      <c r="I15" s="149"/>
      <c r="J15" s="455"/>
      <c r="K15" s="456"/>
      <c r="L15" s="149"/>
      <c r="M15" s="455"/>
      <c r="N15" s="456"/>
      <c r="O15" s="149"/>
      <c r="P15" s="455"/>
      <c r="Q15" s="456"/>
      <c r="R15" s="149"/>
      <c r="T15" s="330">
        <f t="shared" si="0"/>
        <v>0</v>
      </c>
      <c r="U15" s="182">
        <f t="shared" si="1"/>
        <v>0</v>
      </c>
      <c r="V15" s="333"/>
    </row>
    <row r="16" spans="1:29" ht="15.6" customHeight="1">
      <c r="B16" s="703"/>
      <c r="C16" s="155"/>
      <c r="D16" s="455"/>
      <c r="E16" s="456"/>
      <c r="F16" s="149"/>
      <c r="G16" s="455"/>
      <c r="H16" s="456"/>
      <c r="I16" s="149"/>
      <c r="J16" s="455"/>
      <c r="K16" s="456"/>
      <c r="L16" s="149"/>
      <c r="M16" s="455"/>
      <c r="N16" s="456"/>
      <c r="O16" s="149"/>
      <c r="P16" s="455"/>
      <c r="Q16" s="456"/>
      <c r="R16" s="149"/>
      <c r="T16" s="330">
        <f t="shared" si="0"/>
        <v>0</v>
      </c>
      <c r="U16" s="182">
        <f t="shared" si="1"/>
        <v>0</v>
      </c>
      <c r="V16" s="333"/>
    </row>
    <row r="17" spans="2:22" ht="15.6" customHeight="1">
      <c r="B17" s="703"/>
      <c r="C17" s="155"/>
      <c r="D17" s="455"/>
      <c r="E17" s="456"/>
      <c r="F17" s="149"/>
      <c r="G17" s="455"/>
      <c r="H17" s="456"/>
      <c r="I17" s="149"/>
      <c r="J17" s="455"/>
      <c r="K17" s="456"/>
      <c r="L17" s="149"/>
      <c r="M17" s="455"/>
      <c r="N17" s="456"/>
      <c r="O17" s="149"/>
      <c r="P17" s="455"/>
      <c r="Q17" s="456"/>
      <c r="R17" s="149"/>
      <c r="T17" s="330">
        <f t="shared" si="0"/>
        <v>0</v>
      </c>
      <c r="U17" s="182">
        <f t="shared" si="1"/>
        <v>0</v>
      </c>
      <c r="V17" s="333"/>
    </row>
    <row r="18" spans="2:22" ht="15.6" customHeight="1">
      <c r="B18" s="703"/>
      <c r="C18" s="155"/>
      <c r="D18" s="455"/>
      <c r="E18" s="456"/>
      <c r="F18" s="149"/>
      <c r="G18" s="455"/>
      <c r="H18" s="456"/>
      <c r="I18" s="149"/>
      <c r="J18" s="455"/>
      <c r="K18" s="456"/>
      <c r="L18" s="149"/>
      <c r="M18" s="455"/>
      <c r="N18" s="456"/>
      <c r="O18" s="149"/>
      <c r="P18" s="455"/>
      <c r="Q18" s="456"/>
      <c r="R18" s="149"/>
      <c r="T18" s="331">
        <f t="shared" si="0"/>
        <v>0</v>
      </c>
      <c r="U18" s="183">
        <f t="shared" si="1"/>
        <v>0</v>
      </c>
      <c r="V18" s="333"/>
    </row>
    <row r="19" spans="2:22" ht="15.6" customHeight="1">
      <c r="B19" s="703"/>
      <c r="C19" s="156"/>
      <c r="D19" s="457"/>
      <c r="E19" s="458"/>
      <c r="F19" s="151"/>
      <c r="G19" s="457"/>
      <c r="H19" s="458"/>
      <c r="I19" s="151"/>
      <c r="J19" s="457"/>
      <c r="K19" s="458"/>
      <c r="L19" s="151"/>
      <c r="M19" s="457"/>
      <c r="N19" s="458"/>
      <c r="O19" s="151"/>
      <c r="P19" s="457"/>
      <c r="Q19" s="458"/>
      <c r="R19" s="151"/>
      <c r="T19" s="331">
        <f t="shared" si="0"/>
        <v>0</v>
      </c>
      <c r="U19" s="183">
        <f t="shared" si="1"/>
        <v>0</v>
      </c>
      <c r="V19" s="333"/>
    </row>
    <row r="20" spans="2:22" ht="15.6" customHeight="1">
      <c r="B20" s="40"/>
      <c r="C20" s="184" t="s">
        <v>88</v>
      </c>
      <c r="D20" s="459">
        <f>SUM(D12,D14:D19)</f>
        <v>0</v>
      </c>
      <c r="E20" s="460">
        <f>SUM(E12,E14:E19)</f>
        <v>0</v>
      </c>
      <c r="F20" s="185"/>
      <c r="G20" s="459">
        <f>SUM(G12,G14:G19)</f>
        <v>0</v>
      </c>
      <c r="H20" s="460">
        <f>SUM(H12,H14:H19)</f>
        <v>0</v>
      </c>
      <c r="I20" s="185"/>
      <c r="J20" s="459">
        <f>SUM(J12,J14:J19)</f>
        <v>0</v>
      </c>
      <c r="K20" s="460">
        <f>SUM(K12,K14:K19)</f>
        <v>0</v>
      </c>
      <c r="L20" s="186"/>
      <c r="M20" s="459">
        <f>SUM(M12,M14:M19)</f>
        <v>0</v>
      </c>
      <c r="N20" s="460">
        <f>SUM(N12,N14:N19)</f>
        <v>0</v>
      </c>
      <c r="O20" s="186"/>
      <c r="P20" s="459">
        <f>SUM(P12,P14:P19)</f>
        <v>0</v>
      </c>
      <c r="Q20" s="460">
        <f>SUM(Q12,Q14:Q19)</f>
        <v>0</v>
      </c>
      <c r="R20" s="186"/>
      <c r="T20" s="187"/>
      <c r="U20" s="469">
        <f>SUM(U14:U19)</f>
        <v>0</v>
      </c>
      <c r="V20" s="188"/>
    </row>
    <row r="21" spans="2:22" ht="15.6" customHeight="1">
      <c r="B21" s="189"/>
      <c r="C21" s="580" t="s">
        <v>173</v>
      </c>
      <c r="D21" s="581"/>
      <c r="E21" s="582"/>
      <c r="F21" s="583"/>
      <c r="G21" s="581"/>
      <c r="H21" s="582"/>
      <c r="I21" s="583"/>
      <c r="J21" s="584"/>
      <c r="K21" s="585"/>
      <c r="L21" s="583"/>
      <c r="M21" s="584"/>
      <c r="N21" s="585"/>
      <c r="O21" s="583"/>
      <c r="P21" s="584"/>
      <c r="Q21" s="585"/>
      <c r="R21" s="583"/>
      <c r="T21" s="586" t="str">
        <f>C21</f>
        <v>Obligations et dettes</v>
      </c>
      <c r="U21" s="587"/>
      <c r="V21" s="583"/>
    </row>
    <row r="22" spans="2:22" ht="15.6" customHeight="1">
      <c r="B22" s="704" t="str">
        <f>C21</f>
        <v>Obligations et dettes</v>
      </c>
      <c r="C22" s="154"/>
      <c r="D22" s="576"/>
      <c r="E22" s="577"/>
      <c r="F22" s="149"/>
      <c r="G22" s="576"/>
      <c r="H22" s="577"/>
      <c r="I22" s="149"/>
      <c r="J22" s="576"/>
      <c r="K22" s="577"/>
      <c r="L22" s="149"/>
      <c r="M22" s="576"/>
      <c r="N22" s="577"/>
      <c r="O22" s="149"/>
      <c r="P22" s="576"/>
      <c r="Q22" s="577"/>
      <c r="R22" s="149"/>
      <c r="T22" s="578">
        <f t="shared" ref="T22:T43" si="2">C22</f>
        <v>0</v>
      </c>
      <c r="U22" s="579">
        <f t="shared" ref="U22:U42" si="3">SUM(E22,H22,K22,N22,Q22)</f>
        <v>0</v>
      </c>
      <c r="V22" s="333"/>
    </row>
    <row r="23" spans="2:22" ht="15.6" customHeight="1">
      <c r="B23" s="704"/>
      <c r="C23" s="155"/>
      <c r="D23" s="455"/>
      <c r="E23" s="456"/>
      <c r="F23" s="150"/>
      <c r="G23" s="455"/>
      <c r="H23" s="456"/>
      <c r="I23" s="150"/>
      <c r="J23" s="455"/>
      <c r="K23" s="456"/>
      <c r="L23" s="150"/>
      <c r="M23" s="455"/>
      <c r="N23" s="456"/>
      <c r="O23" s="150"/>
      <c r="P23" s="455"/>
      <c r="Q23" s="456"/>
      <c r="R23" s="150"/>
      <c r="T23" s="330">
        <f t="shared" si="2"/>
        <v>0</v>
      </c>
      <c r="U23" s="182">
        <f t="shared" si="3"/>
        <v>0</v>
      </c>
      <c r="V23" s="334"/>
    </row>
    <row r="24" spans="2:22" ht="15.6" customHeight="1">
      <c r="B24" s="704"/>
      <c r="C24" s="155"/>
      <c r="D24" s="455"/>
      <c r="E24" s="456"/>
      <c r="F24" s="150"/>
      <c r="G24" s="455"/>
      <c r="H24" s="456"/>
      <c r="I24" s="150"/>
      <c r="J24" s="455"/>
      <c r="K24" s="456"/>
      <c r="L24" s="150"/>
      <c r="M24" s="455"/>
      <c r="N24" s="456"/>
      <c r="O24" s="150"/>
      <c r="P24" s="455"/>
      <c r="Q24" s="456"/>
      <c r="R24" s="150"/>
      <c r="T24" s="330">
        <f t="shared" si="2"/>
        <v>0</v>
      </c>
      <c r="U24" s="182">
        <f t="shared" si="3"/>
        <v>0</v>
      </c>
      <c r="V24" s="334"/>
    </row>
    <row r="25" spans="2:22" ht="15.6" customHeight="1">
      <c r="B25" s="704"/>
      <c r="C25" s="155"/>
      <c r="D25" s="455"/>
      <c r="E25" s="456"/>
      <c r="F25" s="150"/>
      <c r="G25" s="455"/>
      <c r="H25" s="456"/>
      <c r="I25" s="150"/>
      <c r="J25" s="455"/>
      <c r="K25" s="456"/>
      <c r="L25" s="150"/>
      <c r="M25" s="455"/>
      <c r="N25" s="456"/>
      <c r="O25" s="150"/>
      <c r="P25" s="455"/>
      <c r="Q25" s="456"/>
      <c r="R25" s="150"/>
      <c r="T25" s="330">
        <f t="shared" si="2"/>
        <v>0</v>
      </c>
      <c r="U25" s="182">
        <f t="shared" si="3"/>
        <v>0</v>
      </c>
      <c r="V25" s="334"/>
    </row>
    <row r="26" spans="2:22" ht="15.6" customHeight="1">
      <c r="B26" s="704"/>
      <c r="C26" s="155"/>
      <c r="D26" s="455"/>
      <c r="E26" s="456"/>
      <c r="F26" s="150"/>
      <c r="G26" s="455"/>
      <c r="H26" s="456"/>
      <c r="I26" s="150"/>
      <c r="J26" s="455"/>
      <c r="K26" s="456"/>
      <c r="L26" s="150"/>
      <c r="M26" s="455"/>
      <c r="N26" s="456"/>
      <c r="O26" s="150"/>
      <c r="P26" s="455"/>
      <c r="Q26" s="456"/>
      <c r="R26" s="150"/>
      <c r="T26" s="330">
        <f t="shared" si="2"/>
        <v>0</v>
      </c>
      <c r="U26" s="182">
        <f t="shared" si="3"/>
        <v>0</v>
      </c>
      <c r="V26" s="334"/>
    </row>
    <row r="27" spans="2:22" ht="15.6" customHeight="1">
      <c r="B27" s="704"/>
      <c r="C27" s="155"/>
      <c r="D27" s="455"/>
      <c r="E27" s="456"/>
      <c r="F27" s="150"/>
      <c r="G27" s="455"/>
      <c r="H27" s="456"/>
      <c r="I27" s="150"/>
      <c r="J27" s="455"/>
      <c r="K27" s="456"/>
      <c r="L27" s="150"/>
      <c r="M27" s="455"/>
      <c r="N27" s="456"/>
      <c r="O27" s="150"/>
      <c r="P27" s="455"/>
      <c r="Q27" s="456"/>
      <c r="R27" s="150"/>
      <c r="T27" s="330">
        <f t="shared" si="2"/>
        <v>0</v>
      </c>
      <c r="U27" s="182">
        <f t="shared" si="3"/>
        <v>0</v>
      </c>
      <c r="V27" s="334"/>
    </row>
    <row r="28" spans="2:22" ht="15.6" customHeight="1">
      <c r="B28" s="704"/>
      <c r="C28" s="155"/>
      <c r="D28" s="455"/>
      <c r="E28" s="456"/>
      <c r="F28" s="150"/>
      <c r="G28" s="455"/>
      <c r="H28" s="456"/>
      <c r="I28" s="150"/>
      <c r="J28" s="455"/>
      <c r="K28" s="456"/>
      <c r="L28" s="150"/>
      <c r="M28" s="455"/>
      <c r="N28" s="456"/>
      <c r="O28" s="150"/>
      <c r="P28" s="455"/>
      <c r="Q28" s="456"/>
      <c r="R28" s="150"/>
      <c r="T28" s="330">
        <f t="shared" si="2"/>
        <v>0</v>
      </c>
      <c r="U28" s="182">
        <f t="shared" si="3"/>
        <v>0</v>
      </c>
      <c r="V28" s="334"/>
    </row>
    <row r="29" spans="2:22" ht="15.6" customHeight="1">
      <c r="B29" s="704"/>
      <c r="C29" s="155"/>
      <c r="D29" s="455"/>
      <c r="E29" s="456"/>
      <c r="F29" s="150"/>
      <c r="G29" s="455"/>
      <c r="H29" s="456"/>
      <c r="I29" s="150"/>
      <c r="J29" s="455"/>
      <c r="K29" s="456"/>
      <c r="L29" s="150"/>
      <c r="M29" s="455"/>
      <c r="N29" s="456"/>
      <c r="O29" s="150"/>
      <c r="P29" s="455"/>
      <c r="Q29" s="456"/>
      <c r="R29" s="150"/>
      <c r="T29" s="330">
        <f t="shared" si="2"/>
        <v>0</v>
      </c>
      <c r="U29" s="182">
        <f t="shared" si="3"/>
        <v>0</v>
      </c>
      <c r="V29" s="334"/>
    </row>
    <row r="30" spans="2:22" ht="15.6" customHeight="1">
      <c r="B30" s="704"/>
      <c r="C30" s="155"/>
      <c r="D30" s="455"/>
      <c r="E30" s="456"/>
      <c r="F30" s="150"/>
      <c r="G30" s="455"/>
      <c r="H30" s="456"/>
      <c r="I30" s="150"/>
      <c r="J30" s="455"/>
      <c r="K30" s="456"/>
      <c r="L30" s="150"/>
      <c r="M30" s="455"/>
      <c r="N30" s="456"/>
      <c r="O30" s="150"/>
      <c r="P30" s="455"/>
      <c r="Q30" s="456"/>
      <c r="R30" s="150"/>
      <c r="T30" s="330">
        <f t="shared" si="2"/>
        <v>0</v>
      </c>
      <c r="U30" s="182">
        <f t="shared" si="3"/>
        <v>0</v>
      </c>
      <c r="V30" s="334"/>
    </row>
    <row r="31" spans="2:22" ht="15.6" customHeight="1">
      <c r="B31" s="704"/>
      <c r="C31" s="155"/>
      <c r="D31" s="455"/>
      <c r="E31" s="456"/>
      <c r="F31" s="150"/>
      <c r="G31" s="455"/>
      <c r="H31" s="456"/>
      <c r="I31" s="150"/>
      <c r="J31" s="455"/>
      <c r="K31" s="456"/>
      <c r="L31" s="150"/>
      <c r="M31" s="455"/>
      <c r="N31" s="456"/>
      <c r="O31" s="150"/>
      <c r="P31" s="455"/>
      <c r="Q31" s="456"/>
      <c r="R31" s="150"/>
      <c r="T31" s="330">
        <f t="shared" si="2"/>
        <v>0</v>
      </c>
      <c r="U31" s="182">
        <f t="shared" si="3"/>
        <v>0</v>
      </c>
      <c r="V31" s="334"/>
    </row>
    <row r="32" spans="2:22" ht="15.6" customHeight="1">
      <c r="B32" s="704"/>
      <c r="C32" s="155"/>
      <c r="D32" s="455"/>
      <c r="E32" s="456"/>
      <c r="F32" s="150"/>
      <c r="G32" s="455"/>
      <c r="H32" s="456"/>
      <c r="I32" s="150"/>
      <c r="J32" s="455"/>
      <c r="K32" s="456"/>
      <c r="L32" s="150"/>
      <c r="M32" s="455"/>
      <c r="N32" s="456"/>
      <c r="O32" s="150"/>
      <c r="P32" s="455"/>
      <c r="Q32" s="456"/>
      <c r="R32" s="150"/>
      <c r="T32" s="330">
        <f t="shared" si="2"/>
        <v>0</v>
      </c>
      <c r="U32" s="182">
        <f t="shared" si="3"/>
        <v>0</v>
      </c>
      <c r="V32" s="334"/>
    </row>
    <row r="33" spans="2:22" ht="15.6" customHeight="1">
      <c r="B33" s="704"/>
      <c r="C33" s="155"/>
      <c r="D33" s="455"/>
      <c r="E33" s="456"/>
      <c r="F33" s="150"/>
      <c r="G33" s="455"/>
      <c r="H33" s="456"/>
      <c r="I33" s="150"/>
      <c r="J33" s="455"/>
      <c r="K33" s="456"/>
      <c r="L33" s="150"/>
      <c r="M33" s="455"/>
      <c r="N33" s="456"/>
      <c r="O33" s="150"/>
      <c r="P33" s="455"/>
      <c r="Q33" s="456"/>
      <c r="R33" s="150"/>
      <c r="T33" s="330">
        <f t="shared" si="2"/>
        <v>0</v>
      </c>
      <c r="U33" s="182">
        <f t="shared" si="3"/>
        <v>0</v>
      </c>
      <c r="V33" s="334"/>
    </row>
    <row r="34" spans="2:22" ht="15.6" customHeight="1">
      <c r="B34" s="704"/>
      <c r="C34" s="155"/>
      <c r="D34" s="455"/>
      <c r="E34" s="456"/>
      <c r="F34" s="150"/>
      <c r="G34" s="455"/>
      <c r="H34" s="456"/>
      <c r="I34" s="150"/>
      <c r="J34" s="455"/>
      <c r="K34" s="456"/>
      <c r="L34" s="150"/>
      <c r="M34" s="455"/>
      <c r="N34" s="456"/>
      <c r="O34" s="150"/>
      <c r="P34" s="455"/>
      <c r="Q34" s="456"/>
      <c r="R34" s="150"/>
      <c r="T34" s="330">
        <f t="shared" si="2"/>
        <v>0</v>
      </c>
      <c r="U34" s="182">
        <f t="shared" si="3"/>
        <v>0</v>
      </c>
      <c r="V34" s="334"/>
    </row>
    <row r="35" spans="2:22" ht="15.6" customHeight="1">
      <c r="B35" s="704"/>
      <c r="C35" s="155"/>
      <c r="D35" s="455"/>
      <c r="E35" s="456"/>
      <c r="F35" s="150"/>
      <c r="G35" s="455"/>
      <c r="H35" s="456"/>
      <c r="I35" s="150"/>
      <c r="J35" s="455"/>
      <c r="K35" s="456"/>
      <c r="L35" s="150"/>
      <c r="M35" s="455"/>
      <c r="N35" s="456"/>
      <c r="O35" s="150"/>
      <c r="P35" s="455"/>
      <c r="Q35" s="456"/>
      <c r="R35" s="150"/>
      <c r="T35" s="330">
        <f t="shared" si="2"/>
        <v>0</v>
      </c>
      <c r="U35" s="182">
        <f t="shared" si="3"/>
        <v>0</v>
      </c>
      <c r="V35" s="334"/>
    </row>
    <row r="36" spans="2:22" ht="15.6" customHeight="1">
      <c r="B36" s="704"/>
      <c r="C36" s="155"/>
      <c r="D36" s="455"/>
      <c r="E36" s="456"/>
      <c r="F36" s="150"/>
      <c r="G36" s="455"/>
      <c r="H36" s="456"/>
      <c r="I36" s="150"/>
      <c r="J36" s="455"/>
      <c r="K36" s="456"/>
      <c r="L36" s="150"/>
      <c r="M36" s="455"/>
      <c r="N36" s="456"/>
      <c r="O36" s="150"/>
      <c r="P36" s="455"/>
      <c r="Q36" s="456"/>
      <c r="R36" s="150"/>
      <c r="T36" s="330">
        <f t="shared" si="2"/>
        <v>0</v>
      </c>
      <c r="U36" s="182">
        <f t="shared" si="3"/>
        <v>0</v>
      </c>
      <c r="V36" s="334"/>
    </row>
    <row r="37" spans="2:22" ht="15.6" customHeight="1">
      <c r="B37" s="704"/>
      <c r="C37" s="155"/>
      <c r="D37" s="455"/>
      <c r="E37" s="456"/>
      <c r="F37" s="150"/>
      <c r="G37" s="455"/>
      <c r="H37" s="456"/>
      <c r="I37" s="150"/>
      <c r="J37" s="455"/>
      <c r="K37" s="456"/>
      <c r="L37" s="150"/>
      <c r="M37" s="455"/>
      <c r="N37" s="456"/>
      <c r="O37" s="150"/>
      <c r="P37" s="455"/>
      <c r="Q37" s="456"/>
      <c r="R37" s="150"/>
      <c r="T37" s="330">
        <f t="shared" si="2"/>
        <v>0</v>
      </c>
      <c r="U37" s="182">
        <f t="shared" si="3"/>
        <v>0</v>
      </c>
      <c r="V37" s="334"/>
    </row>
    <row r="38" spans="2:22" ht="15.6" customHeight="1">
      <c r="B38" s="704"/>
      <c r="C38" s="155"/>
      <c r="D38" s="455"/>
      <c r="E38" s="456"/>
      <c r="F38" s="150"/>
      <c r="G38" s="455"/>
      <c r="H38" s="456"/>
      <c r="I38" s="150"/>
      <c r="J38" s="455"/>
      <c r="K38" s="456"/>
      <c r="L38" s="150"/>
      <c r="M38" s="455"/>
      <c r="N38" s="456"/>
      <c r="O38" s="150"/>
      <c r="P38" s="455"/>
      <c r="Q38" s="456"/>
      <c r="R38" s="150"/>
      <c r="T38" s="330">
        <f t="shared" si="2"/>
        <v>0</v>
      </c>
      <c r="U38" s="182">
        <f t="shared" si="3"/>
        <v>0</v>
      </c>
      <c r="V38" s="334"/>
    </row>
    <row r="39" spans="2:22" ht="15.6" customHeight="1">
      <c r="B39" s="704"/>
      <c r="C39" s="155"/>
      <c r="D39" s="455"/>
      <c r="E39" s="456"/>
      <c r="F39" s="150"/>
      <c r="G39" s="455"/>
      <c r="H39" s="456"/>
      <c r="I39" s="150"/>
      <c r="J39" s="455"/>
      <c r="K39" s="456"/>
      <c r="L39" s="150"/>
      <c r="M39" s="455"/>
      <c r="N39" s="456"/>
      <c r="O39" s="150"/>
      <c r="P39" s="455"/>
      <c r="Q39" s="456"/>
      <c r="R39" s="150"/>
      <c r="T39" s="330">
        <f t="shared" si="2"/>
        <v>0</v>
      </c>
      <c r="U39" s="182">
        <f t="shared" si="3"/>
        <v>0</v>
      </c>
      <c r="V39" s="334"/>
    </row>
    <row r="40" spans="2:22" ht="15.6" customHeight="1">
      <c r="B40" s="704"/>
      <c r="C40" s="155"/>
      <c r="D40" s="455"/>
      <c r="E40" s="456"/>
      <c r="F40" s="150"/>
      <c r="G40" s="455"/>
      <c r="H40" s="456"/>
      <c r="I40" s="150"/>
      <c r="J40" s="455"/>
      <c r="K40" s="456"/>
      <c r="L40" s="150"/>
      <c r="M40" s="455"/>
      <c r="N40" s="456"/>
      <c r="O40" s="150"/>
      <c r="P40" s="455"/>
      <c r="Q40" s="456"/>
      <c r="R40" s="150"/>
      <c r="T40" s="330">
        <f t="shared" si="2"/>
        <v>0</v>
      </c>
      <c r="U40" s="182">
        <f t="shared" si="3"/>
        <v>0</v>
      </c>
      <c r="V40" s="334"/>
    </row>
    <row r="41" spans="2:22" ht="15.6" customHeight="1">
      <c r="B41" s="704"/>
      <c r="C41" s="155"/>
      <c r="D41" s="455"/>
      <c r="E41" s="456"/>
      <c r="F41" s="150"/>
      <c r="G41" s="455"/>
      <c r="H41" s="456"/>
      <c r="I41" s="150"/>
      <c r="J41" s="455"/>
      <c r="K41" s="456"/>
      <c r="L41" s="150"/>
      <c r="M41" s="455"/>
      <c r="N41" s="456"/>
      <c r="O41" s="150"/>
      <c r="P41" s="455"/>
      <c r="Q41" s="456"/>
      <c r="R41" s="150"/>
      <c r="T41" s="330">
        <f t="shared" si="2"/>
        <v>0</v>
      </c>
      <c r="U41" s="182">
        <f t="shared" si="3"/>
        <v>0</v>
      </c>
      <c r="V41" s="334"/>
    </row>
    <row r="42" spans="2:22" ht="15.6" customHeight="1">
      <c r="B42" s="704"/>
      <c r="C42" s="155"/>
      <c r="D42" s="455"/>
      <c r="E42" s="456"/>
      <c r="F42" s="150"/>
      <c r="G42" s="455"/>
      <c r="H42" s="456"/>
      <c r="I42" s="150"/>
      <c r="J42" s="455"/>
      <c r="K42" s="456"/>
      <c r="L42" s="150"/>
      <c r="M42" s="455"/>
      <c r="N42" s="456"/>
      <c r="O42" s="150"/>
      <c r="P42" s="455"/>
      <c r="Q42" s="456"/>
      <c r="R42" s="150"/>
      <c r="T42" s="330">
        <f t="shared" si="2"/>
        <v>0</v>
      </c>
      <c r="U42" s="182">
        <f t="shared" si="3"/>
        <v>0</v>
      </c>
      <c r="V42" s="334"/>
    </row>
    <row r="43" spans="2:22" ht="15.6" customHeight="1">
      <c r="B43" s="704"/>
      <c r="C43" s="156"/>
      <c r="D43" s="457"/>
      <c r="E43" s="458"/>
      <c r="F43" s="329"/>
      <c r="G43" s="457"/>
      <c r="H43" s="458"/>
      <c r="I43" s="329"/>
      <c r="J43" s="457"/>
      <c r="K43" s="458"/>
      <c r="L43" s="329"/>
      <c r="M43" s="457"/>
      <c r="N43" s="458"/>
      <c r="O43" s="329"/>
      <c r="P43" s="457"/>
      <c r="Q43" s="458"/>
      <c r="R43" s="329"/>
      <c r="T43" s="331">
        <f t="shared" si="2"/>
        <v>0</v>
      </c>
      <c r="U43" s="183">
        <f>SUM(E43,H43,K43,N43,Q43)</f>
        <v>0</v>
      </c>
      <c r="V43" s="159"/>
    </row>
    <row r="44" spans="2:22" s="29" customFormat="1" ht="15.6" customHeight="1">
      <c r="B44" s="339"/>
      <c r="C44" s="190" t="s">
        <v>623</v>
      </c>
      <c r="D44" s="461">
        <f>SUM(D22:D43)</f>
        <v>0</v>
      </c>
      <c r="E44" s="462">
        <f>SUM(E22:E43)</f>
        <v>0</v>
      </c>
      <c r="F44" s="191"/>
      <c r="G44" s="467">
        <f>SUM(G22:G43)</f>
        <v>0</v>
      </c>
      <c r="H44" s="468">
        <f>SUM(H22:H43)</f>
        <v>0</v>
      </c>
      <c r="I44" s="191"/>
      <c r="J44" s="467">
        <f>SUM(J22:J43)</f>
        <v>0</v>
      </c>
      <c r="K44" s="468">
        <f>SUM(K22:K43)</f>
        <v>0</v>
      </c>
      <c r="L44" s="191"/>
      <c r="M44" s="467">
        <f>SUM(M22:M43)</f>
        <v>0</v>
      </c>
      <c r="N44" s="468">
        <f>SUM(N22:N43)</f>
        <v>0</v>
      </c>
      <c r="O44" s="191"/>
      <c r="P44" s="467">
        <f>SUM(P22:P43)</f>
        <v>0</v>
      </c>
      <c r="Q44" s="468">
        <f>SUM(Q22:Q43)</f>
        <v>0</v>
      </c>
      <c r="R44" s="191"/>
      <c r="T44" s="192"/>
      <c r="U44" s="470">
        <f>SUM(U22:U43)</f>
        <v>0</v>
      </c>
      <c r="V44" s="191"/>
    </row>
    <row r="45" spans="2:22" s="30" customFormat="1" ht="15.6" customHeight="1">
      <c r="B45" s="40"/>
      <c r="C45" s="193" t="s">
        <v>174</v>
      </c>
      <c r="D45" s="463">
        <f>D20-D44</f>
        <v>0</v>
      </c>
      <c r="E45" s="464">
        <f>E20-E44</f>
        <v>0</v>
      </c>
      <c r="F45" s="172"/>
      <c r="G45" s="463">
        <f>G20-G44</f>
        <v>0</v>
      </c>
      <c r="H45" s="464">
        <f>H20-H44</f>
        <v>0</v>
      </c>
      <c r="I45" s="172"/>
      <c r="J45" s="463">
        <f>J20-J44</f>
        <v>0</v>
      </c>
      <c r="K45" s="464">
        <f>K20-K44</f>
        <v>0</v>
      </c>
      <c r="L45" s="173"/>
      <c r="M45" s="463">
        <f>M20-M44</f>
        <v>0</v>
      </c>
      <c r="N45" s="464">
        <f>N20-N44</f>
        <v>0</v>
      </c>
      <c r="O45" s="173"/>
      <c r="P45" s="463">
        <f>P20-P44</f>
        <v>0</v>
      </c>
      <c r="Q45" s="464">
        <f>Q20-Q44</f>
        <v>0</v>
      </c>
      <c r="R45" s="173"/>
      <c r="T45" s="160"/>
      <c r="U45" s="161"/>
      <c r="V45" s="162"/>
    </row>
    <row r="46" spans="2:22" ht="15.6" customHeight="1">
      <c r="B46" s="40"/>
      <c r="C46" s="157" t="str">
        <f>'Prévision annuelle'!A33</f>
        <v>Dépenses courantes</v>
      </c>
      <c r="D46" s="588"/>
      <c r="E46" s="589"/>
      <c r="F46" s="590"/>
      <c r="G46" s="588"/>
      <c r="H46" s="589"/>
      <c r="I46" s="590"/>
      <c r="J46" s="591"/>
      <c r="K46" s="592"/>
      <c r="L46" s="593"/>
      <c r="M46" s="591"/>
      <c r="N46" s="592"/>
      <c r="O46" s="593"/>
      <c r="P46" s="591"/>
      <c r="Q46" s="592"/>
      <c r="R46" s="593"/>
      <c r="T46" s="594" t="str">
        <f>C46</f>
        <v>Dépenses courantes</v>
      </c>
      <c r="U46" s="595"/>
      <c r="V46" s="596"/>
    </row>
    <row r="47" spans="2:22" ht="15.6" customHeight="1">
      <c r="B47" s="697" t="str">
        <f>'Prévision annuelle'!A33</f>
        <v>Dépenses courantes</v>
      </c>
      <c r="C47" s="154"/>
      <c r="D47" s="576"/>
      <c r="E47" s="577"/>
      <c r="F47" s="149"/>
      <c r="G47" s="576"/>
      <c r="H47" s="577"/>
      <c r="I47" s="149"/>
      <c r="J47" s="576"/>
      <c r="K47" s="577"/>
      <c r="L47" s="149"/>
      <c r="M47" s="576"/>
      <c r="N47" s="577"/>
      <c r="O47" s="149"/>
      <c r="P47" s="576"/>
      <c r="Q47" s="577"/>
      <c r="R47" s="149"/>
      <c r="T47" s="597">
        <f t="shared" ref="T47:T65" si="4">C47</f>
        <v>0</v>
      </c>
      <c r="U47" s="598">
        <f t="shared" ref="U47:U65" si="5">SUM(E47,H47,K47,N47,Q47)</f>
        <v>0</v>
      </c>
      <c r="V47" s="333"/>
    </row>
    <row r="48" spans="2:22" ht="15.6" customHeight="1">
      <c r="B48" s="697"/>
      <c r="C48" s="155"/>
      <c r="D48" s="455"/>
      <c r="E48" s="456"/>
      <c r="F48" s="150"/>
      <c r="G48" s="455"/>
      <c r="H48" s="456"/>
      <c r="I48" s="150"/>
      <c r="J48" s="455"/>
      <c r="K48" s="456"/>
      <c r="L48" s="150"/>
      <c r="M48" s="455"/>
      <c r="N48" s="456"/>
      <c r="O48" s="150"/>
      <c r="P48" s="455"/>
      <c r="Q48" s="456"/>
      <c r="R48" s="150"/>
      <c r="T48" s="332">
        <f t="shared" si="4"/>
        <v>0</v>
      </c>
      <c r="U48" s="182">
        <f t="shared" si="5"/>
        <v>0</v>
      </c>
      <c r="V48" s="334"/>
    </row>
    <row r="49" spans="2:22" ht="15.6" customHeight="1">
      <c r="B49" s="697"/>
      <c r="C49" s="155"/>
      <c r="D49" s="455"/>
      <c r="E49" s="456"/>
      <c r="F49" s="150"/>
      <c r="G49" s="455"/>
      <c r="H49" s="456"/>
      <c r="I49" s="150"/>
      <c r="J49" s="455"/>
      <c r="K49" s="456"/>
      <c r="L49" s="150"/>
      <c r="M49" s="455"/>
      <c r="N49" s="456"/>
      <c r="O49" s="150"/>
      <c r="P49" s="455"/>
      <c r="Q49" s="456"/>
      <c r="R49" s="150"/>
      <c r="T49" s="332">
        <f t="shared" si="4"/>
        <v>0</v>
      </c>
      <c r="U49" s="182">
        <f t="shared" si="5"/>
        <v>0</v>
      </c>
      <c r="V49" s="334"/>
    </row>
    <row r="50" spans="2:22" ht="15.6" customHeight="1">
      <c r="B50" s="697"/>
      <c r="C50" s="155"/>
      <c r="D50" s="455"/>
      <c r="E50" s="456"/>
      <c r="F50" s="150"/>
      <c r="G50" s="455"/>
      <c r="H50" s="456"/>
      <c r="I50" s="150"/>
      <c r="J50" s="455"/>
      <c r="K50" s="456"/>
      <c r="L50" s="150"/>
      <c r="M50" s="455"/>
      <c r="N50" s="456"/>
      <c r="O50" s="150"/>
      <c r="P50" s="455"/>
      <c r="Q50" s="456"/>
      <c r="R50" s="150"/>
      <c r="T50" s="332">
        <f t="shared" si="4"/>
        <v>0</v>
      </c>
      <c r="U50" s="182">
        <f t="shared" si="5"/>
        <v>0</v>
      </c>
      <c r="V50" s="334"/>
    </row>
    <row r="51" spans="2:22" ht="15.6" customHeight="1">
      <c r="B51" s="697"/>
      <c r="C51" s="155"/>
      <c r="D51" s="455"/>
      <c r="E51" s="456"/>
      <c r="F51" s="150"/>
      <c r="G51" s="455"/>
      <c r="H51" s="456"/>
      <c r="I51" s="150"/>
      <c r="J51" s="455"/>
      <c r="K51" s="456"/>
      <c r="L51" s="150"/>
      <c r="M51" s="455"/>
      <c r="N51" s="456"/>
      <c r="O51" s="150"/>
      <c r="P51" s="455"/>
      <c r="Q51" s="456"/>
      <c r="R51" s="150"/>
      <c r="T51" s="332">
        <f t="shared" si="4"/>
        <v>0</v>
      </c>
      <c r="U51" s="182">
        <f t="shared" si="5"/>
        <v>0</v>
      </c>
      <c r="V51" s="334"/>
    </row>
    <row r="52" spans="2:22" ht="15.6" customHeight="1">
      <c r="B52" s="697"/>
      <c r="C52" s="155"/>
      <c r="D52" s="455"/>
      <c r="E52" s="456"/>
      <c r="F52" s="150"/>
      <c r="G52" s="455"/>
      <c r="H52" s="456"/>
      <c r="I52" s="150"/>
      <c r="J52" s="455"/>
      <c r="K52" s="456"/>
      <c r="L52" s="150"/>
      <c r="M52" s="455"/>
      <c r="N52" s="456"/>
      <c r="O52" s="150"/>
      <c r="P52" s="455"/>
      <c r="Q52" s="456"/>
      <c r="R52" s="150"/>
      <c r="T52" s="332">
        <f t="shared" si="4"/>
        <v>0</v>
      </c>
      <c r="U52" s="182">
        <f t="shared" si="5"/>
        <v>0</v>
      </c>
      <c r="V52" s="334"/>
    </row>
    <row r="53" spans="2:22" ht="15.6" customHeight="1">
      <c r="B53" s="697"/>
      <c r="C53" s="155"/>
      <c r="D53" s="455"/>
      <c r="E53" s="456"/>
      <c r="F53" s="150"/>
      <c r="G53" s="455"/>
      <c r="H53" s="456"/>
      <c r="I53" s="150"/>
      <c r="J53" s="455"/>
      <c r="K53" s="456"/>
      <c r="L53" s="150"/>
      <c r="M53" s="455"/>
      <c r="N53" s="456"/>
      <c r="O53" s="150"/>
      <c r="P53" s="455"/>
      <c r="Q53" s="456"/>
      <c r="R53" s="150"/>
      <c r="T53" s="332">
        <f t="shared" si="4"/>
        <v>0</v>
      </c>
      <c r="U53" s="182">
        <f t="shared" si="5"/>
        <v>0</v>
      </c>
      <c r="V53" s="334"/>
    </row>
    <row r="54" spans="2:22" ht="15.6" customHeight="1">
      <c r="B54" s="697"/>
      <c r="C54" s="155"/>
      <c r="D54" s="455"/>
      <c r="E54" s="456"/>
      <c r="F54" s="150"/>
      <c r="G54" s="455"/>
      <c r="H54" s="456"/>
      <c r="I54" s="150"/>
      <c r="J54" s="455"/>
      <c r="K54" s="456"/>
      <c r="L54" s="150"/>
      <c r="M54" s="455"/>
      <c r="N54" s="456"/>
      <c r="O54" s="150"/>
      <c r="P54" s="455"/>
      <c r="Q54" s="456"/>
      <c r="R54" s="150"/>
      <c r="T54" s="332">
        <f t="shared" si="4"/>
        <v>0</v>
      </c>
      <c r="U54" s="182">
        <f t="shared" si="5"/>
        <v>0</v>
      </c>
      <c r="V54" s="334"/>
    </row>
    <row r="55" spans="2:22" ht="15.6" customHeight="1">
      <c r="B55" s="697"/>
      <c r="C55" s="155"/>
      <c r="D55" s="455"/>
      <c r="E55" s="456"/>
      <c r="F55" s="150"/>
      <c r="G55" s="455"/>
      <c r="H55" s="456"/>
      <c r="I55" s="150"/>
      <c r="J55" s="455"/>
      <c r="K55" s="456"/>
      <c r="L55" s="150"/>
      <c r="M55" s="455"/>
      <c r="N55" s="456"/>
      <c r="O55" s="150"/>
      <c r="P55" s="455"/>
      <c r="Q55" s="456"/>
      <c r="R55" s="150"/>
      <c r="T55" s="332">
        <f t="shared" si="4"/>
        <v>0</v>
      </c>
      <c r="U55" s="182">
        <f t="shared" si="5"/>
        <v>0</v>
      </c>
      <c r="V55" s="334"/>
    </row>
    <row r="56" spans="2:22" ht="15.6" customHeight="1">
      <c r="B56" s="697"/>
      <c r="C56" s="155"/>
      <c r="D56" s="455"/>
      <c r="E56" s="456"/>
      <c r="F56" s="150"/>
      <c r="G56" s="455"/>
      <c r="H56" s="456"/>
      <c r="I56" s="150"/>
      <c r="J56" s="455"/>
      <c r="K56" s="456"/>
      <c r="L56" s="150"/>
      <c r="M56" s="455"/>
      <c r="N56" s="456"/>
      <c r="O56" s="150"/>
      <c r="P56" s="455"/>
      <c r="Q56" s="456"/>
      <c r="R56" s="150"/>
      <c r="T56" s="332">
        <f t="shared" si="4"/>
        <v>0</v>
      </c>
      <c r="U56" s="182">
        <f t="shared" si="5"/>
        <v>0</v>
      </c>
      <c r="V56" s="334"/>
    </row>
    <row r="57" spans="2:22" ht="15.6" customHeight="1">
      <c r="B57" s="697"/>
      <c r="C57" s="155"/>
      <c r="D57" s="455"/>
      <c r="E57" s="456"/>
      <c r="F57" s="150"/>
      <c r="G57" s="455"/>
      <c r="H57" s="456"/>
      <c r="I57" s="150"/>
      <c r="J57" s="455"/>
      <c r="K57" s="456"/>
      <c r="L57" s="150"/>
      <c r="M57" s="455"/>
      <c r="N57" s="456"/>
      <c r="O57" s="150"/>
      <c r="P57" s="455"/>
      <c r="Q57" s="456"/>
      <c r="R57" s="150"/>
      <c r="T57" s="332">
        <f t="shared" si="4"/>
        <v>0</v>
      </c>
      <c r="U57" s="182">
        <f>SUM(E57,H57,K57,N57,Q57)</f>
        <v>0</v>
      </c>
      <c r="V57" s="334"/>
    </row>
    <row r="58" spans="2:22" ht="15.6" customHeight="1">
      <c r="B58" s="697"/>
      <c r="C58" s="155"/>
      <c r="D58" s="455"/>
      <c r="E58" s="456"/>
      <c r="F58" s="150"/>
      <c r="G58" s="455"/>
      <c r="H58" s="456"/>
      <c r="I58" s="150"/>
      <c r="J58" s="455"/>
      <c r="K58" s="456"/>
      <c r="L58" s="150"/>
      <c r="M58" s="455"/>
      <c r="N58" s="456"/>
      <c r="O58" s="150"/>
      <c r="P58" s="455"/>
      <c r="Q58" s="456"/>
      <c r="R58" s="150"/>
      <c r="T58" s="332">
        <f t="shared" si="4"/>
        <v>0</v>
      </c>
      <c r="U58" s="182">
        <f>SUM(E58,H58,K58,N58,Q58)</f>
        <v>0</v>
      </c>
      <c r="V58" s="334"/>
    </row>
    <row r="59" spans="2:22" ht="15.6" customHeight="1">
      <c r="B59" s="697"/>
      <c r="C59" s="155"/>
      <c r="D59" s="455"/>
      <c r="E59" s="456"/>
      <c r="F59" s="150"/>
      <c r="G59" s="455"/>
      <c r="H59" s="456"/>
      <c r="I59" s="150"/>
      <c r="J59" s="455"/>
      <c r="K59" s="456"/>
      <c r="L59" s="150"/>
      <c r="M59" s="455"/>
      <c r="N59" s="456"/>
      <c r="O59" s="150"/>
      <c r="P59" s="455"/>
      <c r="Q59" s="456"/>
      <c r="R59" s="150"/>
      <c r="T59" s="332">
        <f t="shared" si="4"/>
        <v>0</v>
      </c>
      <c r="U59" s="182">
        <f t="shared" si="5"/>
        <v>0</v>
      </c>
      <c r="V59" s="334"/>
    </row>
    <row r="60" spans="2:22" ht="15.6" customHeight="1">
      <c r="B60" s="697"/>
      <c r="C60" s="155"/>
      <c r="D60" s="455"/>
      <c r="E60" s="456"/>
      <c r="F60" s="150"/>
      <c r="G60" s="455"/>
      <c r="H60" s="456"/>
      <c r="I60" s="150"/>
      <c r="J60" s="455"/>
      <c r="K60" s="456"/>
      <c r="L60" s="150"/>
      <c r="M60" s="455"/>
      <c r="N60" s="456"/>
      <c r="O60" s="150"/>
      <c r="P60" s="455"/>
      <c r="Q60" s="456"/>
      <c r="R60" s="150"/>
      <c r="T60" s="332">
        <f t="shared" si="4"/>
        <v>0</v>
      </c>
      <c r="U60" s="182">
        <f t="shared" si="5"/>
        <v>0</v>
      </c>
      <c r="V60" s="334"/>
    </row>
    <row r="61" spans="2:22" ht="15.6" customHeight="1">
      <c r="B61" s="697"/>
      <c r="C61" s="155"/>
      <c r="D61" s="455"/>
      <c r="E61" s="456"/>
      <c r="F61" s="150"/>
      <c r="G61" s="455"/>
      <c r="H61" s="456"/>
      <c r="I61" s="150"/>
      <c r="J61" s="455"/>
      <c r="K61" s="456"/>
      <c r="L61" s="150"/>
      <c r="M61" s="455"/>
      <c r="N61" s="456"/>
      <c r="O61" s="150"/>
      <c r="P61" s="455"/>
      <c r="Q61" s="456"/>
      <c r="R61" s="150"/>
      <c r="T61" s="332">
        <f>C61</f>
        <v>0</v>
      </c>
      <c r="U61" s="182">
        <f t="shared" si="5"/>
        <v>0</v>
      </c>
      <c r="V61" s="334"/>
    </row>
    <row r="62" spans="2:22" ht="15.6" customHeight="1">
      <c r="B62" s="697"/>
      <c r="C62" s="155"/>
      <c r="D62" s="455"/>
      <c r="E62" s="456"/>
      <c r="F62" s="150"/>
      <c r="G62" s="455"/>
      <c r="H62" s="456"/>
      <c r="I62" s="150"/>
      <c r="J62" s="455"/>
      <c r="K62" s="456"/>
      <c r="L62" s="150"/>
      <c r="M62" s="455"/>
      <c r="N62" s="456"/>
      <c r="O62" s="150"/>
      <c r="P62" s="455"/>
      <c r="Q62" s="456"/>
      <c r="R62" s="150"/>
      <c r="T62" s="332">
        <f>C62</f>
        <v>0</v>
      </c>
      <c r="U62" s="182">
        <f t="shared" si="5"/>
        <v>0</v>
      </c>
      <c r="V62" s="334"/>
    </row>
    <row r="63" spans="2:22" ht="15.6" customHeight="1">
      <c r="B63" s="697"/>
      <c r="C63" s="155"/>
      <c r="D63" s="455"/>
      <c r="E63" s="456"/>
      <c r="F63" s="150"/>
      <c r="G63" s="455"/>
      <c r="H63" s="456"/>
      <c r="I63" s="150"/>
      <c r="J63" s="455"/>
      <c r="K63" s="456"/>
      <c r="L63" s="150"/>
      <c r="M63" s="455"/>
      <c r="N63" s="456"/>
      <c r="O63" s="150"/>
      <c r="P63" s="455"/>
      <c r="Q63" s="456"/>
      <c r="R63" s="150"/>
      <c r="T63" s="332">
        <f t="shared" si="4"/>
        <v>0</v>
      </c>
      <c r="U63" s="182">
        <f t="shared" si="5"/>
        <v>0</v>
      </c>
      <c r="V63" s="334"/>
    </row>
    <row r="64" spans="2:22" ht="15.6" customHeight="1">
      <c r="B64" s="697"/>
      <c r="C64" s="155"/>
      <c r="D64" s="455"/>
      <c r="E64" s="456"/>
      <c r="F64" s="150"/>
      <c r="G64" s="455"/>
      <c r="H64" s="456"/>
      <c r="I64" s="150"/>
      <c r="J64" s="455"/>
      <c r="K64" s="456"/>
      <c r="L64" s="150"/>
      <c r="M64" s="455"/>
      <c r="N64" s="456"/>
      <c r="O64" s="150"/>
      <c r="P64" s="455"/>
      <c r="Q64" s="456"/>
      <c r="R64" s="150"/>
      <c r="T64" s="332">
        <f t="shared" si="4"/>
        <v>0</v>
      </c>
      <c r="U64" s="182">
        <f t="shared" si="5"/>
        <v>0</v>
      </c>
      <c r="V64" s="334"/>
    </row>
    <row r="65" spans="1:47" ht="15.6" customHeight="1">
      <c r="B65" s="697"/>
      <c r="C65" s="156"/>
      <c r="D65" s="457"/>
      <c r="E65" s="458"/>
      <c r="F65" s="329"/>
      <c r="G65" s="457"/>
      <c r="H65" s="458"/>
      <c r="I65" s="329"/>
      <c r="J65" s="457"/>
      <c r="K65" s="458"/>
      <c r="L65" s="329"/>
      <c r="M65" s="457"/>
      <c r="N65" s="458"/>
      <c r="O65" s="329"/>
      <c r="P65" s="457"/>
      <c r="Q65" s="458"/>
      <c r="R65" s="329"/>
      <c r="T65" s="599">
        <f t="shared" si="4"/>
        <v>0</v>
      </c>
      <c r="U65" s="183">
        <f t="shared" si="5"/>
        <v>0</v>
      </c>
      <c r="V65" s="335"/>
    </row>
    <row r="66" spans="1:47" ht="15.6" customHeight="1">
      <c r="B66" s="40"/>
      <c r="C66" s="158" t="s">
        <v>145</v>
      </c>
      <c r="D66" s="465">
        <f>SUM(D47:D65)</f>
        <v>0</v>
      </c>
      <c r="E66" s="466">
        <f>SUM(E47:E65)</f>
        <v>0</v>
      </c>
      <c r="F66" s="152"/>
      <c r="G66" s="465">
        <f>SUM(G47:G65)</f>
        <v>0</v>
      </c>
      <c r="H66" s="466">
        <f>SUM(H47:H65)</f>
        <v>0</v>
      </c>
      <c r="I66" s="152"/>
      <c r="J66" s="465">
        <f>SUM(J47:J65)</f>
        <v>0</v>
      </c>
      <c r="K66" s="466">
        <f>SUM(K47:K65)</f>
        <v>0</v>
      </c>
      <c r="L66" s="153"/>
      <c r="M66" s="465">
        <f>SUM(M47:M65)</f>
        <v>0</v>
      </c>
      <c r="N66" s="466">
        <f>SUM(N47:N65)</f>
        <v>0</v>
      </c>
      <c r="O66" s="153"/>
      <c r="P66" s="465">
        <f>SUM(P47:P65)</f>
        <v>0</v>
      </c>
      <c r="Q66" s="466">
        <f>SUM(Q47:Q65)</f>
        <v>0</v>
      </c>
      <c r="R66" s="153"/>
      <c r="T66" s="163"/>
      <c r="U66" s="471">
        <f>SUM(U47:U65)</f>
        <v>0</v>
      </c>
      <c r="V66" s="164"/>
    </row>
    <row r="67" spans="1:47" s="24" customFormat="1" ht="15.6" customHeight="1">
      <c r="A67" s="30"/>
      <c r="B67" s="40"/>
      <c r="C67" s="603" t="s">
        <v>634</v>
      </c>
      <c r="D67" s="600">
        <f>D45-D66</f>
        <v>0</v>
      </c>
      <c r="E67" s="601">
        <f>E45-E66</f>
        <v>0</v>
      </c>
      <c r="F67" s="42"/>
      <c r="G67" s="600">
        <f>G45-G66</f>
        <v>0</v>
      </c>
      <c r="H67" s="601">
        <f>H45-H66</f>
        <v>0</v>
      </c>
      <c r="I67" s="42"/>
      <c r="J67" s="600">
        <f>J45-J66</f>
        <v>0</v>
      </c>
      <c r="K67" s="601">
        <f>K45-K66</f>
        <v>0</v>
      </c>
      <c r="L67" s="41"/>
      <c r="M67" s="600">
        <f>M45-M66</f>
        <v>0</v>
      </c>
      <c r="N67" s="601">
        <f>N45-N66</f>
        <v>0</v>
      </c>
      <c r="O67" s="41"/>
      <c r="P67" s="600">
        <f>P45-P66</f>
        <v>0</v>
      </c>
      <c r="Q67" s="601">
        <f>Q45-Q66</f>
        <v>0</v>
      </c>
      <c r="R67" s="41"/>
      <c r="S67" s="30"/>
      <c r="T67" s="194" t="s">
        <v>175</v>
      </c>
      <c r="U67" s="472">
        <f>U20-U44-U66</f>
        <v>0</v>
      </c>
      <c r="V67" s="195"/>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30" customHeight="1">
      <c r="A68" s="698" t="s">
        <v>579</v>
      </c>
      <c r="B68" s="698"/>
      <c r="C68" s="29"/>
      <c r="D68" s="29"/>
      <c r="E68" s="29"/>
      <c r="F68" s="43"/>
      <c r="G68" s="29"/>
      <c r="H68" s="29"/>
      <c r="I68" s="43"/>
      <c r="J68" s="29"/>
      <c r="K68" s="29"/>
      <c r="L68" s="29"/>
      <c r="M68" s="29"/>
      <c r="N68" s="29"/>
      <c r="O68" s="29"/>
      <c r="P68" s="29"/>
      <c r="Q68" s="29"/>
      <c r="R68" s="29"/>
      <c r="V68" s="473"/>
    </row>
    <row r="69" spans="1:47" s="30" customFormat="1" ht="31.2">
      <c r="A69" s="166" t="s">
        <v>152</v>
      </c>
      <c r="B69" s="167" t="s">
        <v>176</v>
      </c>
      <c r="C69" s="165" t="s">
        <v>569</v>
      </c>
      <c r="D69" s="717" t="s">
        <v>624</v>
      </c>
      <c r="E69" s="718"/>
      <c r="F69" s="120"/>
      <c r="G69" s="717" t="s">
        <v>625</v>
      </c>
      <c r="H69" s="718"/>
      <c r="I69" s="120"/>
      <c r="J69" s="717" t="s">
        <v>626</v>
      </c>
      <c r="K69" s="718"/>
      <c r="L69" s="121"/>
      <c r="M69" s="717" t="s">
        <v>627</v>
      </c>
      <c r="N69" s="718"/>
      <c r="O69" s="41"/>
      <c r="P69" s="717" t="s">
        <v>628</v>
      </c>
      <c r="Q69" s="718"/>
      <c r="R69" s="41"/>
    </row>
    <row r="70" spans="1:47" ht="15.6">
      <c r="A70" s="340">
        <f>Actifs!A10</f>
        <v>1</v>
      </c>
      <c r="B70" s="474"/>
      <c r="C70" s="341" t="str">
        <f>Actifs!B10</f>
        <v>Compte 1</v>
      </c>
      <c r="D70" s="476">
        <f>B70+SUMIF($F$14:$F$19,A70,$D$14:$D$19)-SUMIF($F$22:$F$43,A70,$D$22:$D$43)-SUMIF($F$47:$F$65,A70,$D$47:$D$65)</f>
        <v>0</v>
      </c>
      <c r="E70" s="477">
        <f>B70+SUMIF($F$14:$F$19,A70,$E$14:$E$19)-SUMIF($F$22:$F$43,A70,$E$22:$E$43)-SUMIF($F$47:$F$65,A70,$E$47:$E$65)</f>
        <v>0</v>
      </c>
      <c r="F70" s="122"/>
      <c r="G70" s="476">
        <f>D70+SUMIF($I$14:$I$19,A70,$G$14:$G$19)-SUMIF($I$22:$I$43,A70,$G$22:$G$43)-SUMIF($I$47:$I$65,A70,$G$47:$G$65)</f>
        <v>0</v>
      </c>
      <c r="H70" s="477">
        <f>E70+SUMIF($I$14:$I$19,A70,$H$14:$H$19)-SUMIF($I$22:$I$43,A70,$H$22:$H$43)-SUMIF($I$47:$I$65,A70,$H$47:$H$65)</f>
        <v>0</v>
      </c>
      <c r="I70" s="122"/>
      <c r="J70" s="476">
        <f>G70+SUMIF($L$14:$L$19,A70,$J$14:$J$19)-SUMIF($L$22:$L$43,A70,$J$22:$J$43)-SUMIF($L$47:$L$65,A70,$J$47:$J$65)</f>
        <v>0</v>
      </c>
      <c r="K70" s="477">
        <f>H70+SUMIF($L$14:$L$19,A70,$K$14:$K$19)-SUMIF($L$22:$L$43,A70,$K$22:$K$43)-SUMIF($L$47:$L$65,A70,$K$47:$K$65)</f>
        <v>0</v>
      </c>
      <c r="L70" s="123"/>
      <c r="M70" s="476">
        <f>J70+SUMIF($O$14:$O$19,A70,$M$14:$M$19)-SUMIF($O$22:$O$43,A70,$M$22:$M$43)-SUMIF($O$47:$O$65,A70,$M$47:$M$65)</f>
        <v>0</v>
      </c>
      <c r="N70" s="477">
        <f>K70+SUMIF($O$14:$O$19,A70,$N$14:$N$19)-SUMIF($O$22:$O$43,A70,$N$22:$N$43)-SUMIF($O$47:$O$65,A70,$N$47:$N$65)</f>
        <v>0</v>
      </c>
      <c r="P70" s="476">
        <f>M70+SUMIF($R$14:$R$19,A70,$P$14:$P$19)-SUMIF($R$22:$R$43,A70,$P$22:$P$43)-SUMIF($R$47:$R$65,A70,$P$47:$P$65)</f>
        <v>0</v>
      </c>
      <c r="Q70" s="477">
        <f>N70+SUMIF($R$14:$R$19,A70,$Q$14:$Q$19)-SUMIF($R$22:$R$43,A70,$Q$22:$Q$43)-SUMIF($R$47:$R$65,A70,$Q$47:$Q$65)</f>
        <v>0</v>
      </c>
      <c r="T70" s="30"/>
      <c r="U70" s="30"/>
      <c r="V70" s="30"/>
    </row>
    <row r="71" spans="1:47" ht="15.6">
      <c r="A71" s="340">
        <f>Actifs!A11</f>
        <v>2</v>
      </c>
      <c r="B71" s="474"/>
      <c r="C71" s="341" t="str">
        <f>Actifs!B11</f>
        <v>Compte 2</v>
      </c>
      <c r="D71" s="476">
        <f t="shared" ref="D71:D74" si="6">B71+SUMIF($F$14:$F$19,A71,$D$14:$D$19)-SUMIF($F$22:$F$43,A71,$D$22:$D$43)-SUMIF($F$47:$F$65,A71,$D$47:$D$65)</f>
        <v>0</v>
      </c>
      <c r="E71" s="477">
        <f t="shared" ref="E71:E74" si="7">B71+SUMIF($F$14:$F$19,A71,$E$14:$E$19)-SUMIF($F$22:$F$43,A71,$E$22:$E$43)-SUMIF($F$47:$F$65,A71,$E$47:$E$65)</f>
        <v>0</v>
      </c>
      <c r="G71" s="476">
        <f t="shared" ref="G71:G75" si="8">D71+SUMIF($I$14:$I$19,A71,$G$14:$G$19)-SUMIF($I$22:$I$43,A71,$G$22:$G$43)-SUMIF($I$47:$I$65,A71,$G$47:$G$65)</f>
        <v>0</v>
      </c>
      <c r="H71" s="477">
        <f t="shared" ref="H71:H75" si="9">E71+SUMIF($I$14:$I$19,A71,$H$14:$H$19)-SUMIF($I$22:$I$43,A71,$H$22:$H$43)-SUMIF($I$47:$I$65,A71,$H$47:$H$65)</f>
        <v>0</v>
      </c>
      <c r="J71" s="476">
        <f t="shared" ref="J71:J74" si="10">G71+SUMIF($L$14:$L$19,A71,$J$14:$J$19)-SUMIF($L$22:$L$43,A71,$J$22:$J$43)-SUMIF($L$47:$L$65,A71,$J$47:$J$65)</f>
        <v>0</v>
      </c>
      <c r="K71" s="477">
        <f t="shared" ref="K71:K75" si="11">H71+SUMIF($L$14:$L$19,A71,$K$14:$K$19)-SUMIF($L$22:$L$43,A71,$K$22:$K$43)-SUMIF($L$47:$L$65,A71,$K$47:$K$65)</f>
        <v>0</v>
      </c>
      <c r="M71" s="476">
        <f t="shared" ref="M71:M74" si="12">J71+SUMIF($O$14:$O$19,A71,$M$14:$M$19)-SUMIF($O$22:$O$43,A71,$M$22:$M$43)-SUMIF($O$47:$O$65,A71,$M$47:$M$65)</f>
        <v>0</v>
      </c>
      <c r="N71" s="477">
        <f t="shared" ref="N71:N74" si="13">K71+SUMIF($O$14:$O$19,A71,$N$14:$N$19)-SUMIF($O$22:$O$43,A71,$N$22:$N$43)-SUMIF($O$47:$O$65,A71,$N$47:$N$65)</f>
        <v>0</v>
      </c>
      <c r="P71" s="476">
        <f t="shared" ref="P71:P74" si="14">M71+SUMIF($R$14:$R$19,A71,$P$14:$P$19)-SUMIF($R$22:$R$43,A71,$P$22:$P$43)-SUMIF($R$47:$R$65,A71,$P$47:$P$65)</f>
        <v>0</v>
      </c>
      <c r="Q71" s="477">
        <f t="shared" ref="Q71:Q74" si="15">N71+SUMIF($R$14:$R$19,A71,$Q$14:$Q$19)-SUMIF($R$22:$R$43,A71,$Q$22:$Q$43)-SUMIF($R$47:$R$65,A71,$Q$47:$Q$65)</f>
        <v>0</v>
      </c>
      <c r="T71" s="30"/>
      <c r="U71" s="30"/>
      <c r="V71" s="30"/>
    </row>
    <row r="72" spans="1:47" ht="15.6">
      <c r="A72" s="340">
        <f>Actifs!A12</f>
        <v>3</v>
      </c>
      <c r="B72" s="474"/>
      <c r="C72" s="341" t="str">
        <f>Actifs!B12</f>
        <v>Compte 3</v>
      </c>
      <c r="D72" s="476">
        <f t="shared" si="6"/>
        <v>0</v>
      </c>
      <c r="E72" s="477">
        <f t="shared" si="7"/>
        <v>0</v>
      </c>
      <c r="G72" s="476">
        <f t="shared" si="8"/>
        <v>0</v>
      </c>
      <c r="H72" s="477">
        <f t="shared" si="9"/>
        <v>0</v>
      </c>
      <c r="J72" s="476">
        <f t="shared" si="10"/>
        <v>0</v>
      </c>
      <c r="K72" s="477">
        <f t="shared" si="11"/>
        <v>0</v>
      </c>
      <c r="M72" s="476">
        <f t="shared" si="12"/>
        <v>0</v>
      </c>
      <c r="N72" s="477">
        <f t="shared" si="13"/>
        <v>0</v>
      </c>
      <c r="P72" s="476">
        <f>M72+SUMIF($R$14:$R$19,A72,$P$14:$P$19)-SUMIF($R$22:$R$43,A72,$P$22:$P$43)-SUMIF($R$47:$R$65,A72,$P$47:$P$65)</f>
        <v>0</v>
      </c>
      <c r="Q72" s="477">
        <f t="shared" si="15"/>
        <v>0</v>
      </c>
      <c r="S72" s="699" t="s">
        <v>580</v>
      </c>
      <c r="T72" s="699"/>
      <c r="U72" s="30"/>
      <c r="V72" s="30"/>
    </row>
    <row r="73" spans="1:47" ht="15.6">
      <c r="A73" s="340">
        <f>Actifs!A13</f>
        <v>4</v>
      </c>
      <c r="B73" s="474"/>
      <c r="C73" s="341" t="str">
        <f>Actifs!B13</f>
        <v>Compte 4</v>
      </c>
      <c r="D73" s="476">
        <f t="shared" si="6"/>
        <v>0</v>
      </c>
      <c r="E73" s="477">
        <f t="shared" si="7"/>
        <v>0</v>
      </c>
      <c r="G73" s="476">
        <f t="shared" si="8"/>
        <v>0</v>
      </c>
      <c r="H73" s="477">
        <f t="shared" si="9"/>
        <v>0</v>
      </c>
      <c r="J73" s="476">
        <f t="shared" si="10"/>
        <v>0</v>
      </c>
      <c r="K73" s="477">
        <f t="shared" si="11"/>
        <v>0</v>
      </c>
      <c r="M73" s="476">
        <f t="shared" si="12"/>
        <v>0</v>
      </c>
      <c r="N73" s="477">
        <f t="shared" si="13"/>
        <v>0</v>
      </c>
      <c r="P73" s="476">
        <f t="shared" si="14"/>
        <v>0</v>
      </c>
      <c r="Q73" s="477">
        <f t="shared" si="15"/>
        <v>0</v>
      </c>
      <c r="S73" s="699"/>
      <c r="T73" s="699"/>
      <c r="U73" s="30"/>
      <c r="V73" s="30"/>
    </row>
    <row r="74" spans="1:47" ht="15.6">
      <c r="A74" s="340">
        <f>Actifs!A14</f>
        <v>5</v>
      </c>
      <c r="B74" s="474"/>
      <c r="C74" s="341" t="str">
        <f>Actifs!B14</f>
        <v>Compte 5</v>
      </c>
      <c r="D74" s="476">
        <f t="shared" si="6"/>
        <v>0</v>
      </c>
      <c r="E74" s="477">
        <f t="shared" si="7"/>
        <v>0</v>
      </c>
      <c r="G74" s="476">
        <f t="shared" si="8"/>
        <v>0</v>
      </c>
      <c r="H74" s="477">
        <f t="shared" si="9"/>
        <v>0</v>
      </c>
      <c r="J74" s="476">
        <f t="shared" si="10"/>
        <v>0</v>
      </c>
      <c r="K74" s="477">
        <f t="shared" si="11"/>
        <v>0</v>
      </c>
      <c r="M74" s="476">
        <f t="shared" si="12"/>
        <v>0</v>
      </c>
      <c r="N74" s="477">
        <f t="shared" si="13"/>
        <v>0</v>
      </c>
      <c r="P74" s="476">
        <f t="shared" si="14"/>
        <v>0</v>
      </c>
      <c r="Q74" s="477">
        <f t="shared" si="15"/>
        <v>0</v>
      </c>
      <c r="S74" s="699"/>
      <c r="T74" s="699"/>
      <c r="U74" s="30"/>
      <c r="V74" s="30"/>
    </row>
    <row r="75" spans="1:47" ht="15.6">
      <c r="A75" s="342">
        <f>Actifs!A15</f>
        <v>6</v>
      </c>
      <c r="B75" s="475"/>
      <c r="C75" s="343" t="str">
        <f>Actifs!B15</f>
        <v>Compte 6</v>
      </c>
      <c r="D75" s="478">
        <f>B75+SUMIF($F$14:$F$19,A75,$D$14:$D$19)-SUMIF($F$22:$F$43,A75,$D$22:$D$43)-SUMIF($F$47:$F$65,A75,$D$47:$D$65)</f>
        <v>0</v>
      </c>
      <c r="E75" s="479">
        <f>B75+SUMIF($F$14:$F$19,A75,$E$14:$E$19)-SUMIF($F$22:$F$43,A75,$E$22:$E$43)-SUMIF($F$47:$F$65,A75,$E$47:$E$65)</f>
        <v>0</v>
      </c>
      <c r="G75" s="478">
        <f t="shared" si="8"/>
        <v>0</v>
      </c>
      <c r="H75" s="479">
        <f t="shared" si="9"/>
        <v>0</v>
      </c>
      <c r="J75" s="478">
        <f>G75+SUMIF($L$14:$L$19,A75,$J$14:$J$19)-SUMIF($L$22:$L$43,A75,$J$22:$J$43)-SUMIF($L$47:$L$65,A75,$J$47:$J$65)</f>
        <v>0</v>
      </c>
      <c r="K75" s="602">
        <f t="shared" si="11"/>
        <v>0</v>
      </c>
      <c r="M75" s="478">
        <f>J75+SUMIF($O$14:$O$19,A75,$M$14:$M$19)-SUMIF($O$22:$O$43,A75,$M$22:$M$43)-SUMIF($O$47:$O$65,A75,$M$47:$M$65)</f>
        <v>0</v>
      </c>
      <c r="N75" s="479">
        <f>K75+SUMIF($O$14:$O$19,A75,$N$14:$N$19)-SUMIF($O$22:$O$43,A75,$N$22:$N$43)-SUMIF($O$47:$O$65,A75,$N$47:$N$65)</f>
        <v>0</v>
      </c>
      <c r="P75" s="478">
        <f>M75+SUMIF($R$14:$R$19,A75,$P$14:$P$19)-SUMIF($R$22:$R$43,A75,$P$22:$P$43)-SUMIF($R$47:$R$65,A75,$P$47:$P$65)</f>
        <v>0</v>
      </c>
      <c r="Q75" s="479">
        <f>N75+SUMIF($R$14:$R$19,A75,$Q$14:$Q$19)-SUMIF($R$22:$R$43,A75,$Q$22:$Q$43)-SUMIF($R$47:$R$65,A75,$Q$47:$Q$65)</f>
        <v>0</v>
      </c>
      <c r="S75" s="699"/>
      <c r="T75" s="699"/>
      <c r="U75" s="30"/>
      <c r="V75" s="30"/>
    </row>
    <row r="76" spans="1:47" ht="15.6">
      <c r="B76" s="480">
        <f>SUM(B70:B75)</f>
        <v>0</v>
      </c>
      <c r="D76" s="480">
        <f>SUM(D70:D75)</f>
        <v>0</v>
      </c>
      <c r="E76" s="464">
        <f>SUM(E70:E75)</f>
        <v>0</v>
      </c>
      <c r="G76" s="480">
        <f>SUM(G70:G75)</f>
        <v>0</v>
      </c>
      <c r="H76" s="480">
        <f>SUM(H70:H75)</f>
        <v>0</v>
      </c>
      <c r="J76" s="480">
        <f>SUM(J70:J75)</f>
        <v>0</v>
      </c>
      <c r="K76" s="464">
        <f>SUM(K70:K75)</f>
        <v>0</v>
      </c>
      <c r="M76" s="480">
        <f>SUM(M70:M75)</f>
        <v>0</v>
      </c>
      <c r="N76" s="481">
        <f>SUM(N70:N75)</f>
        <v>0</v>
      </c>
      <c r="P76" s="480">
        <f>SUM(P70:P75)</f>
        <v>0</v>
      </c>
      <c r="Q76" s="464">
        <f>SUM(Q70:Q75)</f>
        <v>0</v>
      </c>
      <c r="S76" s="699"/>
      <c r="T76" s="699"/>
      <c r="U76" s="30"/>
      <c r="V76" s="30"/>
    </row>
    <row r="77" spans="1:47">
      <c r="J77" s="48"/>
      <c r="K77" s="48"/>
    </row>
    <row r="78" spans="1:47" ht="15.6">
      <c r="C78" s="30"/>
      <c r="D78" s="652" t="s">
        <v>499</v>
      </c>
      <c r="E78" s="652"/>
      <c r="F78" s="652"/>
      <c r="G78" s="652"/>
      <c r="H78" s="652"/>
      <c r="I78" s="652"/>
      <c r="J78" s="652"/>
      <c r="K78" s="652"/>
      <c r="L78" s="652"/>
      <c r="M78" s="652"/>
      <c r="N78" s="108"/>
      <c r="O78" s="108"/>
      <c r="P78" s="108"/>
      <c r="Q78" s="108"/>
      <c r="R78" s="108"/>
      <c r="S78" s="108"/>
    </row>
  </sheetData>
  <sheetProtection algorithmName="SHA-512" hashValue="ts3JCkUpam4nJi1GznpgNy6eujD9RJ25u4HOrecZ5hiAxA2WjIDlKQAjDW0a76N0Kb0s9s+QjFlqRWPOqrcxzg==" saltValue="9/V7jHtUtbx7LIzy3HuOIQ==" spinCount="100000" sheet="1" objects="1" scenarios="1"/>
  <mergeCells count="19">
    <mergeCell ref="D78:M78"/>
    <mergeCell ref="J2:R2"/>
    <mergeCell ref="J3:R3"/>
    <mergeCell ref="J4:R4"/>
    <mergeCell ref="J5:R5"/>
    <mergeCell ref="J69:K69"/>
    <mergeCell ref="M69:N69"/>
    <mergeCell ref="P69:Q69"/>
    <mergeCell ref="C3:C4"/>
    <mergeCell ref="A7:B9"/>
    <mergeCell ref="V7:V9"/>
    <mergeCell ref="C8:C9"/>
    <mergeCell ref="B14:B19"/>
    <mergeCell ref="S72:T76"/>
    <mergeCell ref="B22:B43"/>
    <mergeCell ref="B47:B65"/>
    <mergeCell ref="A68:B68"/>
    <mergeCell ref="D69:E69"/>
    <mergeCell ref="G69:H69"/>
  </mergeCells>
  <dataValidations count="2">
    <dataValidation type="list" allowBlank="1" showInputMessage="1" showErrorMessage="1" sqref="R47:R65 I22:I43 I14:I19 F14:F19 F47:F65 F22:F43 I47:I65 O14:O19 R14:R19 L14:L19 O22:O43 R22:R43 L22:L43 O47:O65 L47:L65" xr:uid="{162ED60D-7B95-41E6-B9EA-38C4D8D29B79}">
      <formula1>"1,2,3,4,5,6"</formula1>
    </dataValidation>
    <dataValidation type="list" allowBlank="1" showInputMessage="1" showErrorMessage="1" sqref="V22:V43" xr:uid="{2BC72B27-F7B4-41BF-9956-71F557818229}">
      <formula1>Obligations_Liste</formula1>
    </dataValidation>
  </dataValidations>
  <hyperlinks>
    <hyperlink ref="C3:C4" location="Deb_Bilan" display="Retour au bilan" xr:uid="{37BF0E64-1A3E-41E6-9F79-5500524E1B2E}"/>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7055AB2-9635-499E-BCA3-3A3B1353827B}">
          <x14:formula1>
            <xm:f>'Bilan annuel'!$A$32:$A$50</xm:f>
          </x14:formula1>
          <xm:sqref>V47:V65</xm:sqref>
        </x14:dataValidation>
        <x14:dataValidation type="list" allowBlank="1" showInputMessage="1" showErrorMessage="1" xr:uid="{B0720B22-C3CE-4F32-A269-77A2E17A60C3}">
          <x14:formula1>
            <xm:f>'Bilan annuel'!$A$9:$A$14</xm:f>
          </x14:formula1>
          <xm:sqref>V14:V19</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46708-5822-C34A-91B2-271FEF7B850E}">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705" t="s">
        <v>12</v>
      </c>
      <c r="K2" s="706"/>
      <c r="L2" s="706"/>
      <c r="M2" s="706"/>
      <c r="N2" s="706"/>
      <c r="O2" s="706"/>
      <c r="P2" s="706"/>
      <c r="Q2" s="706"/>
      <c r="R2" s="707"/>
      <c r="W2" s="116"/>
      <c r="X2" s="116"/>
      <c r="Y2" s="116"/>
      <c r="Z2" s="117"/>
      <c r="AA2" s="116"/>
      <c r="AB2" s="116"/>
      <c r="AC2" s="116"/>
    </row>
    <row r="3" spans="1:29" ht="15.6" customHeight="1">
      <c r="C3" s="635" t="s">
        <v>577</v>
      </c>
      <c r="D3" s="111"/>
      <c r="G3" s="107" t="s">
        <v>75</v>
      </c>
      <c r="H3" s="313">
        <f>'Bilan annuel'!C3</f>
        <v>0</v>
      </c>
      <c r="J3" s="708"/>
      <c r="K3" s="709"/>
      <c r="L3" s="709"/>
      <c r="M3" s="709"/>
      <c r="N3" s="709"/>
      <c r="O3" s="709"/>
      <c r="P3" s="709"/>
      <c r="Q3" s="709"/>
      <c r="R3" s="710"/>
      <c r="W3" s="318"/>
      <c r="X3" s="318"/>
      <c r="Y3" s="318"/>
      <c r="Z3" s="318"/>
      <c r="AA3" s="318"/>
      <c r="AB3" s="318"/>
      <c r="AC3" s="318"/>
    </row>
    <row r="4" spans="1:29" ht="15.6" customHeight="1" thickBot="1">
      <c r="B4" s="75"/>
      <c r="C4" s="636"/>
      <c r="D4" s="114"/>
      <c r="E4" s="114"/>
      <c r="F4" s="114"/>
      <c r="G4" s="114"/>
      <c r="H4" s="114"/>
      <c r="I4" s="115"/>
      <c r="J4" s="711"/>
      <c r="K4" s="712"/>
      <c r="L4" s="712"/>
      <c r="M4" s="712"/>
      <c r="N4" s="712"/>
      <c r="O4" s="712"/>
      <c r="P4" s="712"/>
      <c r="Q4" s="712"/>
      <c r="R4" s="713"/>
      <c r="W4" s="318"/>
      <c r="X4" s="318"/>
      <c r="Y4" s="318"/>
      <c r="Z4" s="318"/>
      <c r="AA4" s="318"/>
      <c r="AB4" s="318"/>
      <c r="AC4" s="318"/>
    </row>
    <row r="5" spans="1:29" ht="15.6" customHeight="1">
      <c r="D5" s="114"/>
      <c r="E5" s="114"/>
      <c r="F5" s="114"/>
      <c r="G5" s="114"/>
      <c r="H5" s="114"/>
      <c r="I5" s="115"/>
      <c r="J5" s="714"/>
      <c r="K5" s="715"/>
      <c r="L5" s="715"/>
      <c r="M5" s="715"/>
      <c r="N5" s="715"/>
      <c r="O5" s="715"/>
      <c r="P5" s="715"/>
      <c r="Q5" s="715"/>
      <c r="R5" s="716"/>
      <c r="S5" s="35"/>
      <c r="W5" s="318"/>
      <c r="X5" s="318"/>
      <c r="Y5" s="318"/>
      <c r="Z5" s="318"/>
      <c r="AA5" s="318"/>
      <c r="AB5" s="318"/>
      <c r="AC5" s="318"/>
    </row>
    <row r="6" spans="1:29" ht="15.6" customHeight="1">
      <c r="D6" s="38"/>
      <c r="E6" s="64"/>
      <c r="S6" s="35"/>
      <c r="W6" s="318"/>
      <c r="X6" s="318"/>
      <c r="Y6" s="318"/>
      <c r="Z6" s="318"/>
      <c r="AA6" s="318"/>
      <c r="AB6" s="318"/>
      <c r="AC6" s="318"/>
    </row>
    <row r="7" spans="1:29" ht="15.6" customHeight="1">
      <c r="A7" s="700" t="s">
        <v>578</v>
      </c>
      <c r="B7" s="700"/>
      <c r="D7" s="112" t="s">
        <v>162</v>
      </c>
      <c r="E7" s="319"/>
      <c r="F7" s="43"/>
      <c r="G7" s="112" t="s">
        <v>163</v>
      </c>
      <c r="H7" s="112"/>
      <c r="I7" s="43"/>
      <c r="J7" s="112" t="s">
        <v>164</v>
      </c>
      <c r="K7" s="112"/>
      <c r="L7" s="29"/>
      <c r="M7" s="112" t="s">
        <v>165</v>
      </c>
      <c r="N7" s="112"/>
      <c r="O7" s="112"/>
      <c r="P7" s="112" t="s">
        <v>166</v>
      </c>
      <c r="Q7" s="112"/>
      <c r="R7" s="112"/>
      <c r="S7" s="35"/>
      <c r="T7" s="336"/>
      <c r="U7" s="336"/>
      <c r="V7" s="701" t="s">
        <v>631</v>
      </c>
      <c r="W7" s="319"/>
      <c r="X7" s="319"/>
      <c r="Y7" s="319"/>
      <c r="Z7" s="319"/>
      <c r="AA7" s="319"/>
      <c r="AB7" s="319"/>
      <c r="AC7" s="319"/>
    </row>
    <row r="8" spans="1:29" ht="15.6" customHeight="1">
      <c r="A8" s="700"/>
      <c r="B8" s="700"/>
      <c r="C8" s="702" t="s">
        <v>183</v>
      </c>
      <c r="D8" s="113" t="s">
        <v>167</v>
      </c>
      <c r="E8" s="118"/>
      <c r="F8" s="42"/>
      <c r="G8" s="113" t="s">
        <v>167</v>
      </c>
      <c r="H8" s="337" t="str">
        <f>IF(E9&lt;&gt;0,E9+1,"")</f>
        <v/>
      </c>
      <c r="I8" s="42"/>
      <c r="J8" s="113" t="s">
        <v>167</v>
      </c>
      <c r="K8" s="337" t="str">
        <f>IF(H9&lt;&gt;0,H9+1,"")</f>
        <v/>
      </c>
      <c r="L8" s="41"/>
      <c r="M8" s="113" t="s">
        <v>167</v>
      </c>
      <c r="N8" s="337" t="str">
        <f>IF(K9&lt;&gt;0,K9+1,"")</f>
        <v/>
      </c>
      <c r="P8" s="113" t="s">
        <v>167</v>
      </c>
      <c r="Q8" s="337" t="str">
        <f>IF(N9&lt;&gt;0,N9+1,"")</f>
        <v/>
      </c>
      <c r="S8" s="35"/>
      <c r="T8" s="336"/>
      <c r="U8" s="336"/>
      <c r="V8" s="701"/>
    </row>
    <row r="9" spans="1:29" ht="15.6" customHeight="1">
      <c r="A9" s="700"/>
      <c r="B9" s="700"/>
      <c r="C9" s="702"/>
      <c r="D9" s="113" t="s">
        <v>168</v>
      </c>
      <c r="E9" s="119"/>
      <c r="G9" s="113" t="s">
        <v>168</v>
      </c>
      <c r="H9" s="119"/>
      <c r="J9" s="113" t="s">
        <v>168</v>
      </c>
      <c r="K9" s="119"/>
      <c r="M9" s="113" t="s">
        <v>168</v>
      </c>
      <c r="N9" s="119"/>
      <c r="O9" s="41"/>
      <c r="P9" s="113" t="s">
        <v>168</v>
      </c>
      <c r="Q9" s="119"/>
      <c r="R9" s="41"/>
      <c r="S9" s="35"/>
      <c r="T9" s="336"/>
      <c r="U9" s="336"/>
      <c r="V9" s="701"/>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68" t="s">
        <v>171</v>
      </c>
      <c r="E11" s="569" t="s">
        <v>172</v>
      </c>
      <c r="F11" s="570" t="s">
        <v>152</v>
      </c>
      <c r="G11" s="568" t="s">
        <v>171</v>
      </c>
      <c r="H11" s="569" t="s">
        <v>172</v>
      </c>
      <c r="I11" s="570" t="s">
        <v>152</v>
      </c>
      <c r="J11" s="568" t="s">
        <v>171</v>
      </c>
      <c r="K11" s="569" t="s">
        <v>172</v>
      </c>
      <c r="L11" s="570" t="s">
        <v>152</v>
      </c>
      <c r="M11" s="568" t="s">
        <v>171</v>
      </c>
      <c r="N11" s="569" t="s">
        <v>172</v>
      </c>
      <c r="O11" s="570" t="s">
        <v>152</v>
      </c>
      <c r="P11" s="568" t="s">
        <v>171</v>
      </c>
      <c r="Q11" s="569" t="s">
        <v>172</v>
      </c>
      <c r="R11" s="570" t="s">
        <v>152</v>
      </c>
      <c r="S11" s="35"/>
      <c r="T11" s="35"/>
      <c r="U11" s="35"/>
    </row>
    <row r="12" spans="1:29" s="30" customFormat="1" ht="15.6" customHeight="1">
      <c r="B12" s="338"/>
      <c r="C12" s="604" t="s">
        <v>635</v>
      </c>
      <c r="D12" s="571">
        <f>B76</f>
        <v>0</v>
      </c>
      <c r="E12" s="572">
        <f>D12</f>
        <v>0</v>
      </c>
      <c r="F12" s="573"/>
      <c r="G12" s="574">
        <f>D67</f>
        <v>0</v>
      </c>
      <c r="H12" s="575">
        <f>E67</f>
        <v>0</v>
      </c>
      <c r="I12" s="573"/>
      <c r="J12" s="574">
        <f>G67</f>
        <v>0</v>
      </c>
      <c r="K12" s="575">
        <f>H67</f>
        <v>0</v>
      </c>
      <c r="L12" s="573"/>
      <c r="M12" s="574">
        <f>J67</f>
        <v>0</v>
      </c>
      <c r="N12" s="575">
        <f>K67</f>
        <v>0</v>
      </c>
      <c r="O12" s="573"/>
      <c r="P12" s="574">
        <f>M67</f>
        <v>0</v>
      </c>
      <c r="Q12" s="575">
        <f>N67</f>
        <v>0</v>
      </c>
      <c r="R12" s="573"/>
      <c r="T12" s="174"/>
      <c r="U12" s="175" t="s">
        <v>169</v>
      </c>
      <c r="V12" s="36" t="s">
        <v>170</v>
      </c>
    </row>
    <row r="13" spans="1:29" s="37" customFormat="1" ht="15.6" customHeight="1">
      <c r="B13" s="176"/>
      <c r="C13" s="177" t="str">
        <f>'Prévision annuelle'!A10</f>
        <v>Revenus</v>
      </c>
      <c r="D13" s="178"/>
      <c r="E13" s="179"/>
      <c r="F13" s="180"/>
      <c r="G13" s="178"/>
      <c r="H13" s="179"/>
      <c r="I13" s="180"/>
      <c r="J13" s="178"/>
      <c r="K13" s="179"/>
      <c r="L13" s="180"/>
      <c r="M13" s="178"/>
      <c r="N13" s="179"/>
      <c r="O13" s="180"/>
      <c r="P13" s="178"/>
      <c r="Q13" s="179"/>
      <c r="R13" s="180"/>
      <c r="T13" s="181" t="str">
        <f>C13</f>
        <v>Revenus</v>
      </c>
      <c r="U13" s="179"/>
      <c r="V13" s="180"/>
    </row>
    <row r="14" spans="1:29" ht="15.6" customHeight="1">
      <c r="B14" s="703" t="str">
        <f>'Prévision annuelle'!A10</f>
        <v>Revenus</v>
      </c>
      <c r="C14" s="154"/>
      <c r="D14" s="576"/>
      <c r="E14" s="577"/>
      <c r="F14" s="149"/>
      <c r="G14" s="576"/>
      <c r="H14" s="577"/>
      <c r="I14" s="149"/>
      <c r="J14" s="576"/>
      <c r="K14" s="577"/>
      <c r="L14" s="149"/>
      <c r="M14" s="576"/>
      <c r="N14" s="577"/>
      <c r="O14" s="149"/>
      <c r="P14" s="576"/>
      <c r="Q14" s="577"/>
      <c r="R14" s="149"/>
      <c r="T14" s="578">
        <f t="shared" ref="T14:T19" si="0">C14</f>
        <v>0</v>
      </c>
      <c r="U14" s="579">
        <f t="shared" ref="U14:U19" si="1">SUM(E14,H14,K14,N14,Q14)</f>
        <v>0</v>
      </c>
      <c r="V14" s="333"/>
    </row>
    <row r="15" spans="1:29" ht="15.6" customHeight="1">
      <c r="B15" s="703"/>
      <c r="C15" s="155"/>
      <c r="D15" s="455"/>
      <c r="E15" s="456"/>
      <c r="F15" s="149"/>
      <c r="G15" s="455"/>
      <c r="H15" s="456"/>
      <c r="I15" s="149"/>
      <c r="J15" s="455"/>
      <c r="K15" s="456"/>
      <c r="L15" s="149"/>
      <c r="M15" s="455"/>
      <c r="N15" s="456"/>
      <c r="O15" s="149"/>
      <c r="P15" s="455"/>
      <c r="Q15" s="456"/>
      <c r="R15" s="149"/>
      <c r="T15" s="330">
        <f t="shared" si="0"/>
        <v>0</v>
      </c>
      <c r="U15" s="182">
        <f t="shared" si="1"/>
        <v>0</v>
      </c>
      <c r="V15" s="333"/>
    </row>
    <row r="16" spans="1:29" ht="15.6" customHeight="1">
      <c r="B16" s="703"/>
      <c r="C16" s="155"/>
      <c r="D16" s="455"/>
      <c r="E16" s="456"/>
      <c r="F16" s="149"/>
      <c r="G16" s="455"/>
      <c r="H16" s="456"/>
      <c r="I16" s="149"/>
      <c r="J16" s="455"/>
      <c r="K16" s="456"/>
      <c r="L16" s="149"/>
      <c r="M16" s="455"/>
      <c r="N16" s="456"/>
      <c r="O16" s="149"/>
      <c r="P16" s="455"/>
      <c r="Q16" s="456"/>
      <c r="R16" s="149"/>
      <c r="T16" s="330">
        <f t="shared" si="0"/>
        <v>0</v>
      </c>
      <c r="U16" s="182">
        <f t="shared" si="1"/>
        <v>0</v>
      </c>
      <c r="V16" s="333"/>
    </row>
    <row r="17" spans="2:22" ht="15.6" customHeight="1">
      <c r="B17" s="703"/>
      <c r="C17" s="155"/>
      <c r="D17" s="455"/>
      <c r="E17" s="456"/>
      <c r="F17" s="149"/>
      <c r="G17" s="455"/>
      <c r="H17" s="456"/>
      <c r="I17" s="149"/>
      <c r="J17" s="455"/>
      <c r="K17" s="456"/>
      <c r="L17" s="149"/>
      <c r="M17" s="455"/>
      <c r="N17" s="456"/>
      <c r="O17" s="149"/>
      <c r="P17" s="455"/>
      <c r="Q17" s="456"/>
      <c r="R17" s="149"/>
      <c r="T17" s="330">
        <f t="shared" si="0"/>
        <v>0</v>
      </c>
      <c r="U17" s="182">
        <f t="shared" si="1"/>
        <v>0</v>
      </c>
      <c r="V17" s="333"/>
    </row>
    <row r="18" spans="2:22" ht="15.6" customHeight="1">
      <c r="B18" s="703"/>
      <c r="C18" s="155"/>
      <c r="D18" s="455"/>
      <c r="E18" s="456"/>
      <c r="F18" s="149"/>
      <c r="G18" s="455"/>
      <c r="H18" s="456"/>
      <c r="I18" s="149"/>
      <c r="J18" s="455"/>
      <c r="K18" s="456"/>
      <c r="L18" s="149"/>
      <c r="M18" s="455"/>
      <c r="N18" s="456"/>
      <c r="O18" s="149"/>
      <c r="P18" s="455"/>
      <c r="Q18" s="456"/>
      <c r="R18" s="149"/>
      <c r="T18" s="331">
        <f t="shared" si="0"/>
        <v>0</v>
      </c>
      <c r="U18" s="183">
        <f t="shared" si="1"/>
        <v>0</v>
      </c>
      <c r="V18" s="333"/>
    </row>
    <row r="19" spans="2:22" ht="15.6" customHeight="1">
      <c r="B19" s="703"/>
      <c r="C19" s="156"/>
      <c r="D19" s="457"/>
      <c r="E19" s="458"/>
      <c r="F19" s="151"/>
      <c r="G19" s="457"/>
      <c r="H19" s="458"/>
      <c r="I19" s="151"/>
      <c r="J19" s="457"/>
      <c r="K19" s="458"/>
      <c r="L19" s="151"/>
      <c r="M19" s="457"/>
      <c r="N19" s="458"/>
      <c r="O19" s="151"/>
      <c r="P19" s="457"/>
      <c r="Q19" s="458"/>
      <c r="R19" s="151"/>
      <c r="T19" s="331">
        <f t="shared" si="0"/>
        <v>0</v>
      </c>
      <c r="U19" s="183">
        <f t="shared" si="1"/>
        <v>0</v>
      </c>
      <c r="V19" s="333"/>
    </row>
    <row r="20" spans="2:22" ht="15.6" customHeight="1">
      <c r="B20" s="40"/>
      <c r="C20" s="184" t="s">
        <v>88</v>
      </c>
      <c r="D20" s="459">
        <f>SUM(D12,D14:D19)</f>
        <v>0</v>
      </c>
      <c r="E20" s="460">
        <f>SUM(E12,E14:E19)</f>
        <v>0</v>
      </c>
      <c r="F20" s="185"/>
      <c r="G20" s="459">
        <f>SUM(G12,G14:G19)</f>
        <v>0</v>
      </c>
      <c r="H20" s="460">
        <f>SUM(H12,H14:H19)</f>
        <v>0</v>
      </c>
      <c r="I20" s="185"/>
      <c r="J20" s="459">
        <f>SUM(J12,J14:J19)</f>
        <v>0</v>
      </c>
      <c r="K20" s="460">
        <f>SUM(K12,K14:K19)</f>
        <v>0</v>
      </c>
      <c r="L20" s="186"/>
      <c r="M20" s="459">
        <f>SUM(M12,M14:M19)</f>
        <v>0</v>
      </c>
      <c r="N20" s="460">
        <f>SUM(N12,N14:N19)</f>
        <v>0</v>
      </c>
      <c r="O20" s="186"/>
      <c r="P20" s="459">
        <f>SUM(P12,P14:P19)</f>
        <v>0</v>
      </c>
      <c r="Q20" s="460">
        <f>SUM(Q12,Q14:Q19)</f>
        <v>0</v>
      </c>
      <c r="R20" s="186"/>
      <c r="T20" s="187"/>
      <c r="U20" s="469">
        <f>SUM(U14:U19)</f>
        <v>0</v>
      </c>
      <c r="V20" s="188"/>
    </row>
    <row r="21" spans="2:22" ht="15.6" customHeight="1">
      <c r="B21" s="189"/>
      <c r="C21" s="580" t="s">
        <v>173</v>
      </c>
      <c r="D21" s="581"/>
      <c r="E21" s="582"/>
      <c r="F21" s="583"/>
      <c r="G21" s="581"/>
      <c r="H21" s="582"/>
      <c r="I21" s="583"/>
      <c r="J21" s="584"/>
      <c r="K21" s="585"/>
      <c r="L21" s="583"/>
      <c r="M21" s="584"/>
      <c r="N21" s="585"/>
      <c r="O21" s="583"/>
      <c r="P21" s="584"/>
      <c r="Q21" s="585"/>
      <c r="R21" s="583"/>
      <c r="T21" s="586" t="str">
        <f>C21</f>
        <v>Obligations et dettes</v>
      </c>
      <c r="U21" s="587"/>
      <c r="V21" s="583"/>
    </row>
    <row r="22" spans="2:22" ht="15.6" customHeight="1">
      <c r="B22" s="704" t="str">
        <f>C21</f>
        <v>Obligations et dettes</v>
      </c>
      <c r="C22" s="154"/>
      <c r="D22" s="576"/>
      <c r="E22" s="577"/>
      <c r="F22" s="149"/>
      <c r="G22" s="576"/>
      <c r="H22" s="577"/>
      <c r="I22" s="149"/>
      <c r="J22" s="576"/>
      <c r="K22" s="577"/>
      <c r="L22" s="149"/>
      <c r="M22" s="576"/>
      <c r="N22" s="577"/>
      <c r="O22" s="149"/>
      <c r="P22" s="576"/>
      <c r="Q22" s="577"/>
      <c r="R22" s="149"/>
      <c r="T22" s="578">
        <f t="shared" ref="T22:T43" si="2">C22</f>
        <v>0</v>
      </c>
      <c r="U22" s="579">
        <f t="shared" ref="U22:U42" si="3">SUM(E22,H22,K22,N22,Q22)</f>
        <v>0</v>
      </c>
      <c r="V22" s="333"/>
    </row>
    <row r="23" spans="2:22" ht="15.6" customHeight="1">
      <c r="B23" s="704"/>
      <c r="C23" s="155"/>
      <c r="D23" s="455"/>
      <c r="E23" s="456"/>
      <c r="F23" s="150"/>
      <c r="G23" s="455"/>
      <c r="H23" s="456"/>
      <c r="I23" s="150"/>
      <c r="J23" s="455"/>
      <c r="K23" s="456"/>
      <c r="L23" s="150"/>
      <c r="M23" s="455"/>
      <c r="N23" s="456"/>
      <c r="O23" s="150"/>
      <c r="P23" s="455"/>
      <c r="Q23" s="456"/>
      <c r="R23" s="150"/>
      <c r="T23" s="330">
        <f t="shared" si="2"/>
        <v>0</v>
      </c>
      <c r="U23" s="182">
        <f t="shared" si="3"/>
        <v>0</v>
      </c>
      <c r="V23" s="334"/>
    </row>
    <row r="24" spans="2:22" ht="15.6" customHeight="1">
      <c r="B24" s="704"/>
      <c r="C24" s="155"/>
      <c r="D24" s="455"/>
      <c r="E24" s="456"/>
      <c r="F24" s="150"/>
      <c r="G24" s="455"/>
      <c r="H24" s="456"/>
      <c r="I24" s="150"/>
      <c r="J24" s="455"/>
      <c r="K24" s="456"/>
      <c r="L24" s="150"/>
      <c r="M24" s="455"/>
      <c r="N24" s="456"/>
      <c r="O24" s="150"/>
      <c r="P24" s="455"/>
      <c r="Q24" s="456"/>
      <c r="R24" s="150"/>
      <c r="T24" s="330">
        <f t="shared" si="2"/>
        <v>0</v>
      </c>
      <c r="U24" s="182">
        <f t="shared" si="3"/>
        <v>0</v>
      </c>
      <c r="V24" s="334"/>
    </row>
    <row r="25" spans="2:22" ht="15.6" customHeight="1">
      <c r="B25" s="704"/>
      <c r="C25" s="155"/>
      <c r="D25" s="455"/>
      <c r="E25" s="456"/>
      <c r="F25" s="150"/>
      <c r="G25" s="455"/>
      <c r="H25" s="456"/>
      <c r="I25" s="150"/>
      <c r="J25" s="455"/>
      <c r="K25" s="456"/>
      <c r="L25" s="150"/>
      <c r="M25" s="455"/>
      <c r="N25" s="456"/>
      <c r="O25" s="150"/>
      <c r="P25" s="455"/>
      <c r="Q25" s="456"/>
      <c r="R25" s="150"/>
      <c r="T25" s="330">
        <f t="shared" si="2"/>
        <v>0</v>
      </c>
      <c r="U25" s="182">
        <f t="shared" si="3"/>
        <v>0</v>
      </c>
      <c r="V25" s="334"/>
    </row>
    <row r="26" spans="2:22" ht="15.6" customHeight="1">
      <c r="B26" s="704"/>
      <c r="C26" s="155"/>
      <c r="D26" s="455"/>
      <c r="E26" s="456"/>
      <c r="F26" s="150"/>
      <c r="G26" s="455"/>
      <c r="H26" s="456"/>
      <c r="I26" s="150"/>
      <c r="J26" s="455"/>
      <c r="K26" s="456"/>
      <c r="L26" s="150"/>
      <c r="M26" s="455"/>
      <c r="N26" s="456"/>
      <c r="O26" s="150"/>
      <c r="P26" s="455"/>
      <c r="Q26" s="456"/>
      <c r="R26" s="150"/>
      <c r="T26" s="330">
        <f t="shared" si="2"/>
        <v>0</v>
      </c>
      <c r="U26" s="182">
        <f t="shared" si="3"/>
        <v>0</v>
      </c>
      <c r="V26" s="334"/>
    </row>
    <row r="27" spans="2:22" ht="15.6" customHeight="1">
      <c r="B27" s="704"/>
      <c r="C27" s="155"/>
      <c r="D27" s="455"/>
      <c r="E27" s="456"/>
      <c r="F27" s="150"/>
      <c r="G27" s="455"/>
      <c r="H27" s="456"/>
      <c r="I27" s="150"/>
      <c r="J27" s="455"/>
      <c r="K27" s="456"/>
      <c r="L27" s="150"/>
      <c r="M27" s="455"/>
      <c r="N27" s="456"/>
      <c r="O27" s="150"/>
      <c r="P27" s="455"/>
      <c r="Q27" s="456"/>
      <c r="R27" s="150"/>
      <c r="T27" s="330">
        <f t="shared" si="2"/>
        <v>0</v>
      </c>
      <c r="U27" s="182">
        <f t="shared" si="3"/>
        <v>0</v>
      </c>
      <c r="V27" s="334"/>
    </row>
    <row r="28" spans="2:22" ht="15.6" customHeight="1">
      <c r="B28" s="704"/>
      <c r="C28" s="155"/>
      <c r="D28" s="455"/>
      <c r="E28" s="456"/>
      <c r="F28" s="150"/>
      <c r="G28" s="455"/>
      <c r="H28" s="456"/>
      <c r="I28" s="150"/>
      <c r="J28" s="455"/>
      <c r="K28" s="456"/>
      <c r="L28" s="150"/>
      <c r="M28" s="455"/>
      <c r="N28" s="456"/>
      <c r="O28" s="150"/>
      <c r="P28" s="455"/>
      <c r="Q28" s="456"/>
      <c r="R28" s="150"/>
      <c r="T28" s="330">
        <f t="shared" si="2"/>
        <v>0</v>
      </c>
      <c r="U28" s="182">
        <f t="shared" si="3"/>
        <v>0</v>
      </c>
      <c r="V28" s="334"/>
    </row>
    <row r="29" spans="2:22" ht="15.6" customHeight="1">
      <c r="B29" s="704"/>
      <c r="C29" s="155"/>
      <c r="D29" s="455"/>
      <c r="E29" s="456"/>
      <c r="F29" s="150"/>
      <c r="G29" s="455"/>
      <c r="H29" s="456"/>
      <c r="I29" s="150"/>
      <c r="J29" s="455"/>
      <c r="K29" s="456"/>
      <c r="L29" s="150"/>
      <c r="M29" s="455"/>
      <c r="N29" s="456"/>
      <c r="O29" s="150"/>
      <c r="P29" s="455"/>
      <c r="Q29" s="456"/>
      <c r="R29" s="150"/>
      <c r="T29" s="330">
        <f t="shared" si="2"/>
        <v>0</v>
      </c>
      <c r="U29" s="182">
        <f t="shared" si="3"/>
        <v>0</v>
      </c>
      <c r="V29" s="334"/>
    </row>
    <row r="30" spans="2:22" ht="15.6" customHeight="1">
      <c r="B30" s="704"/>
      <c r="C30" s="155"/>
      <c r="D30" s="455"/>
      <c r="E30" s="456"/>
      <c r="F30" s="150"/>
      <c r="G30" s="455"/>
      <c r="H30" s="456"/>
      <c r="I30" s="150"/>
      <c r="J30" s="455"/>
      <c r="K30" s="456"/>
      <c r="L30" s="150"/>
      <c r="M30" s="455"/>
      <c r="N30" s="456"/>
      <c r="O30" s="150"/>
      <c r="P30" s="455"/>
      <c r="Q30" s="456"/>
      <c r="R30" s="150"/>
      <c r="T30" s="330">
        <f t="shared" si="2"/>
        <v>0</v>
      </c>
      <c r="U30" s="182">
        <f t="shared" si="3"/>
        <v>0</v>
      </c>
      <c r="V30" s="334"/>
    </row>
    <row r="31" spans="2:22" ht="15.6" customHeight="1">
      <c r="B31" s="704"/>
      <c r="C31" s="155"/>
      <c r="D31" s="455"/>
      <c r="E31" s="456"/>
      <c r="F31" s="150"/>
      <c r="G31" s="455"/>
      <c r="H31" s="456"/>
      <c r="I31" s="150"/>
      <c r="J31" s="455"/>
      <c r="K31" s="456"/>
      <c r="L31" s="150"/>
      <c r="M31" s="455"/>
      <c r="N31" s="456"/>
      <c r="O31" s="150"/>
      <c r="P31" s="455"/>
      <c r="Q31" s="456"/>
      <c r="R31" s="150"/>
      <c r="T31" s="330">
        <f t="shared" si="2"/>
        <v>0</v>
      </c>
      <c r="U31" s="182">
        <f t="shared" si="3"/>
        <v>0</v>
      </c>
      <c r="V31" s="334"/>
    </row>
    <row r="32" spans="2:22" ht="15.6" customHeight="1">
      <c r="B32" s="704"/>
      <c r="C32" s="155"/>
      <c r="D32" s="455"/>
      <c r="E32" s="456"/>
      <c r="F32" s="150"/>
      <c r="G32" s="455"/>
      <c r="H32" s="456"/>
      <c r="I32" s="150"/>
      <c r="J32" s="455"/>
      <c r="K32" s="456"/>
      <c r="L32" s="150"/>
      <c r="M32" s="455"/>
      <c r="N32" s="456"/>
      <c r="O32" s="150"/>
      <c r="P32" s="455"/>
      <c r="Q32" s="456"/>
      <c r="R32" s="150"/>
      <c r="T32" s="330">
        <f t="shared" si="2"/>
        <v>0</v>
      </c>
      <c r="U32" s="182">
        <f t="shared" si="3"/>
        <v>0</v>
      </c>
      <c r="V32" s="334"/>
    </row>
    <row r="33" spans="2:22" ht="15.6" customHeight="1">
      <c r="B33" s="704"/>
      <c r="C33" s="155"/>
      <c r="D33" s="455"/>
      <c r="E33" s="456"/>
      <c r="F33" s="150"/>
      <c r="G33" s="455"/>
      <c r="H33" s="456"/>
      <c r="I33" s="150"/>
      <c r="J33" s="455"/>
      <c r="K33" s="456"/>
      <c r="L33" s="150"/>
      <c r="M33" s="455"/>
      <c r="N33" s="456"/>
      <c r="O33" s="150"/>
      <c r="P33" s="455"/>
      <c r="Q33" s="456"/>
      <c r="R33" s="150"/>
      <c r="T33" s="330">
        <f t="shared" si="2"/>
        <v>0</v>
      </c>
      <c r="U33" s="182">
        <f t="shared" si="3"/>
        <v>0</v>
      </c>
      <c r="V33" s="334"/>
    </row>
    <row r="34" spans="2:22" ht="15.6" customHeight="1">
      <c r="B34" s="704"/>
      <c r="C34" s="155"/>
      <c r="D34" s="455"/>
      <c r="E34" s="456"/>
      <c r="F34" s="150"/>
      <c r="G34" s="455"/>
      <c r="H34" s="456"/>
      <c r="I34" s="150"/>
      <c r="J34" s="455"/>
      <c r="K34" s="456"/>
      <c r="L34" s="150"/>
      <c r="M34" s="455"/>
      <c r="N34" s="456"/>
      <c r="O34" s="150"/>
      <c r="P34" s="455"/>
      <c r="Q34" s="456"/>
      <c r="R34" s="150"/>
      <c r="T34" s="330">
        <f t="shared" si="2"/>
        <v>0</v>
      </c>
      <c r="U34" s="182">
        <f t="shared" si="3"/>
        <v>0</v>
      </c>
      <c r="V34" s="334"/>
    </row>
    <row r="35" spans="2:22" ht="15.6" customHeight="1">
      <c r="B35" s="704"/>
      <c r="C35" s="155"/>
      <c r="D35" s="455"/>
      <c r="E35" s="456"/>
      <c r="F35" s="150"/>
      <c r="G35" s="455"/>
      <c r="H35" s="456"/>
      <c r="I35" s="150"/>
      <c r="J35" s="455"/>
      <c r="K35" s="456"/>
      <c r="L35" s="150"/>
      <c r="M35" s="455"/>
      <c r="N35" s="456"/>
      <c r="O35" s="150"/>
      <c r="P35" s="455"/>
      <c r="Q35" s="456"/>
      <c r="R35" s="150"/>
      <c r="T35" s="330">
        <f t="shared" si="2"/>
        <v>0</v>
      </c>
      <c r="U35" s="182">
        <f t="shared" si="3"/>
        <v>0</v>
      </c>
      <c r="V35" s="334"/>
    </row>
    <row r="36" spans="2:22" ht="15.6" customHeight="1">
      <c r="B36" s="704"/>
      <c r="C36" s="155"/>
      <c r="D36" s="455"/>
      <c r="E36" s="456"/>
      <c r="F36" s="150"/>
      <c r="G36" s="455"/>
      <c r="H36" s="456"/>
      <c r="I36" s="150"/>
      <c r="J36" s="455"/>
      <c r="K36" s="456"/>
      <c r="L36" s="150"/>
      <c r="M36" s="455"/>
      <c r="N36" s="456"/>
      <c r="O36" s="150"/>
      <c r="P36" s="455"/>
      <c r="Q36" s="456"/>
      <c r="R36" s="150"/>
      <c r="T36" s="330">
        <f t="shared" si="2"/>
        <v>0</v>
      </c>
      <c r="U36" s="182">
        <f t="shared" si="3"/>
        <v>0</v>
      </c>
      <c r="V36" s="334"/>
    </row>
    <row r="37" spans="2:22" ht="15.6" customHeight="1">
      <c r="B37" s="704"/>
      <c r="C37" s="155"/>
      <c r="D37" s="455"/>
      <c r="E37" s="456"/>
      <c r="F37" s="150"/>
      <c r="G37" s="455"/>
      <c r="H37" s="456"/>
      <c r="I37" s="150"/>
      <c r="J37" s="455"/>
      <c r="K37" s="456"/>
      <c r="L37" s="150"/>
      <c r="M37" s="455"/>
      <c r="N37" s="456"/>
      <c r="O37" s="150"/>
      <c r="P37" s="455"/>
      <c r="Q37" s="456"/>
      <c r="R37" s="150"/>
      <c r="T37" s="330">
        <f t="shared" si="2"/>
        <v>0</v>
      </c>
      <c r="U37" s="182">
        <f t="shared" si="3"/>
        <v>0</v>
      </c>
      <c r="V37" s="334"/>
    </row>
    <row r="38" spans="2:22" ht="15.6" customHeight="1">
      <c r="B38" s="704"/>
      <c r="C38" s="155"/>
      <c r="D38" s="455"/>
      <c r="E38" s="456"/>
      <c r="F38" s="150"/>
      <c r="G38" s="455"/>
      <c r="H38" s="456"/>
      <c r="I38" s="150"/>
      <c r="J38" s="455"/>
      <c r="K38" s="456"/>
      <c r="L38" s="150"/>
      <c r="M38" s="455"/>
      <c r="N38" s="456"/>
      <c r="O38" s="150"/>
      <c r="P38" s="455"/>
      <c r="Q38" s="456"/>
      <c r="R38" s="150"/>
      <c r="T38" s="330">
        <f t="shared" si="2"/>
        <v>0</v>
      </c>
      <c r="U38" s="182">
        <f t="shared" si="3"/>
        <v>0</v>
      </c>
      <c r="V38" s="334"/>
    </row>
    <row r="39" spans="2:22" ht="15.6" customHeight="1">
      <c r="B39" s="704"/>
      <c r="C39" s="155"/>
      <c r="D39" s="455"/>
      <c r="E39" s="456"/>
      <c r="F39" s="150"/>
      <c r="G39" s="455"/>
      <c r="H39" s="456"/>
      <c r="I39" s="150"/>
      <c r="J39" s="455"/>
      <c r="K39" s="456"/>
      <c r="L39" s="150"/>
      <c r="M39" s="455"/>
      <c r="N39" s="456"/>
      <c r="O39" s="150"/>
      <c r="P39" s="455"/>
      <c r="Q39" s="456"/>
      <c r="R39" s="150"/>
      <c r="T39" s="330">
        <f t="shared" si="2"/>
        <v>0</v>
      </c>
      <c r="U39" s="182">
        <f t="shared" si="3"/>
        <v>0</v>
      </c>
      <c r="V39" s="334"/>
    </row>
    <row r="40" spans="2:22" ht="15.6" customHeight="1">
      <c r="B40" s="704"/>
      <c r="C40" s="155"/>
      <c r="D40" s="455"/>
      <c r="E40" s="456"/>
      <c r="F40" s="150"/>
      <c r="G40" s="455"/>
      <c r="H40" s="456"/>
      <c r="I40" s="150"/>
      <c r="J40" s="455"/>
      <c r="K40" s="456"/>
      <c r="L40" s="150"/>
      <c r="M40" s="455"/>
      <c r="N40" s="456"/>
      <c r="O40" s="150"/>
      <c r="P40" s="455"/>
      <c r="Q40" s="456"/>
      <c r="R40" s="150"/>
      <c r="T40" s="330">
        <f t="shared" si="2"/>
        <v>0</v>
      </c>
      <c r="U40" s="182">
        <f t="shared" si="3"/>
        <v>0</v>
      </c>
      <c r="V40" s="334"/>
    </row>
    <row r="41" spans="2:22" ht="15.6" customHeight="1">
      <c r="B41" s="704"/>
      <c r="C41" s="155"/>
      <c r="D41" s="455"/>
      <c r="E41" s="456"/>
      <c r="F41" s="150"/>
      <c r="G41" s="455"/>
      <c r="H41" s="456"/>
      <c r="I41" s="150"/>
      <c r="J41" s="455"/>
      <c r="K41" s="456"/>
      <c r="L41" s="150"/>
      <c r="M41" s="455"/>
      <c r="N41" s="456"/>
      <c r="O41" s="150"/>
      <c r="P41" s="455"/>
      <c r="Q41" s="456"/>
      <c r="R41" s="150"/>
      <c r="T41" s="330">
        <f t="shared" si="2"/>
        <v>0</v>
      </c>
      <c r="U41" s="182">
        <f t="shared" si="3"/>
        <v>0</v>
      </c>
      <c r="V41" s="334"/>
    </row>
    <row r="42" spans="2:22" ht="15.6" customHeight="1">
      <c r="B42" s="704"/>
      <c r="C42" s="155"/>
      <c r="D42" s="455"/>
      <c r="E42" s="456"/>
      <c r="F42" s="150"/>
      <c r="G42" s="455"/>
      <c r="H42" s="456"/>
      <c r="I42" s="150"/>
      <c r="J42" s="455"/>
      <c r="K42" s="456"/>
      <c r="L42" s="150"/>
      <c r="M42" s="455"/>
      <c r="N42" s="456"/>
      <c r="O42" s="150"/>
      <c r="P42" s="455"/>
      <c r="Q42" s="456"/>
      <c r="R42" s="150"/>
      <c r="T42" s="330">
        <f t="shared" si="2"/>
        <v>0</v>
      </c>
      <c r="U42" s="182">
        <f t="shared" si="3"/>
        <v>0</v>
      </c>
      <c r="V42" s="334"/>
    </row>
    <row r="43" spans="2:22" ht="15.6" customHeight="1">
      <c r="B43" s="704"/>
      <c r="C43" s="156"/>
      <c r="D43" s="457"/>
      <c r="E43" s="458"/>
      <c r="F43" s="329"/>
      <c r="G43" s="457"/>
      <c r="H43" s="458"/>
      <c r="I43" s="329"/>
      <c r="J43" s="457"/>
      <c r="K43" s="458"/>
      <c r="L43" s="329"/>
      <c r="M43" s="457"/>
      <c r="N43" s="458"/>
      <c r="O43" s="329"/>
      <c r="P43" s="457"/>
      <c r="Q43" s="458"/>
      <c r="R43" s="329"/>
      <c r="T43" s="331">
        <f t="shared" si="2"/>
        <v>0</v>
      </c>
      <c r="U43" s="183">
        <f>SUM(E43,H43,K43,N43,Q43)</f>
        <v>0</v>
      </c>
      <c r="V43" s="159"/>
    </row>
    <row r="44" spans="2:22" s="29" customFormat="1" ht="15.6" customHeight="1">
      <c r="B44" s="339"/>
      <c r="C44" s="190" t="s">
        <v>623</v>
      </c>
      <c r="D44" s="461">
        <f>SUM(D22:D43)</f>
        <v>0</v>
      </c>
      <c r="E44" s="462">
        <f>SUM(E22:E43)</f>
        <v>0</v>
      </c>
      <c r="F44" s="191"/>
      <c r="G44" s="467">
        <f>SUM(G22:G43)</f>
        <v>0</v>
      </c>
      <c r="H44" s="468">
        <f>SUM(H22:H43)</f>
        <v>0</v>
      </c>
      <c r="I44" s="191"/>
      <c r="J44" s="467">
        <f>SUM(J22:J43)</f>
        <v>0</v>
      </c>
      <c r="K44" s="468">
        <f>SUM(K22:K43)</f>
        <v>0</v>
      </c>
      <c r="L44" s="191"/>
      <c r="M44" s="467">
        <f>SUM(M22:M43)</f>
        <v>0</v>
      </c>
      <c r="N44" s="468">
        <f>SUM(N22:N43)</f>
        <v>0</v>
      </c>
      <c r="O44" s="191"/>
      <c r="P44" s="467">
        <f>SUM(P22:P43)</f>
        <v>0</v>
      </c>
      <c r="Q44" s="468">
        <f>SUM(Q22:Q43)</f>
        <v>0</v>
      </c>
      <c r="R44" s="191"/>
      <c r="T44" s="192"/>
      <c r="U44" s="470">
        <f>SUM(U22:U43)</f>
        <v>0</v>
      </c>
      <c r="V44" s="191"/>
    </row>
    <row r="45" spans="2:22" s="30" customFormat="1" ht="15.6" customHeight="1">
      <c r="B45" s="40"/>
      <c r="C45" s="193" t="s">
        <v>174</v>
      </c>
      <c r="D45" s="463">
        <f>D20-D44</f>
        <v>0</v>
      </c>
      <c r="E45" s="464">
        <f>E20-E44</f>
        <v>0</v>
      </c>
      <c r="F45" s="172"/>
      <c r="G45" s="463">
        <f>G20-G44</f>
        <v>0</v>
      </c>
      <c r="H45" s="464">
        <f>H20-H44</f>
        <v>0</v>
      </c>
      <c r="I45" s="172"/>
      <c r="J45" s="463">
        <f>J20-J44</f>
        <v>0</v>
      </c>
      <c r="K45" s="464">
        <f>K20-K44</f>
        <v>0</v>
      </c>
      <c r="L45" s="173"/>
      <c r="M45" s="463">
        <f>M20-M44</f>
        <v>0</v>
      </c>
      <c r="N45" s="464">
        <f>N20-N44</f>
        <v>0</v>
      </c>
      <c r="O45" s="173"/>
      <c r="P45" s="463">
        <f>P20-P44</f>
        <v>0</v>
      </c>
      <c r="Q45" s="464">
        <f>Q20-Q44</f>
        <v>0</v>
      </c>
      <c r="R45" s="173"/>
      <c r="T45" s="160"/>
      <c r="U45" s="161"/>
      <c r="V45" s="162"/>
    </row>
    <row r="46" spans="2:22" ht="15.6" customHeight="1">
      <c r="B46" s="40"/>
      <c r="C46" s="157" t="str">
        <f>'Prévision annuelle'!A33</f>
        <v>Dépenses courantes</v>
      </c>
      <c r="D46" s="588"/>
      <c r="E46" s="589"/>
      <c r="F46" s="590"/>
      <c r="G46" s="588"/>
      <c r="H46" s="589"/>
      <c r="I46" s="590"/>
      <c r="J46" s="591"/>
      <c r="K46" s="592"/>
      <c r="L46" s="593"/>
      <c r="M46" s="591"/>
      <c r="N46" s="592"/>
      <c r="O46" s="593"/>
      <c r="P46" s="591"/>
      <c r="Q46" s="592"/>
      <c r="R46" s="593"/>
      <c r="T46" s="594" t="str">
        <f>C46</f>
        <v>Dépenses courantes</v>
      </c>
      <c r="U46" s="595"/>
      <c r="V46" s="596"/>
    </row>
    <row r="47" spans="2:22" ht="15.6" customHeight="1">
      <c r="B47" s="697" t="str">
        <f>'Prévision annuelle'!A33</f>
        <v>Dépenses courantes</v>
      </c>
      <c r="C47" s="154"/>
      <c r="D47" s="576"/>
      <c r="E47" s="577"/>
      <c r="F47" s="149"/>
      <c r="G47" s="576"/>
      <c r="H47" s="577"/>
      <c r="I47" s="149"/>
      <c r="J47" s="576"/>
      <c r="K47" s="577"/>
      <c r="L47" s="149"/>
      <c r="M47" s="576"/>
      <c r="N47" s="577"/>
      <c r="O47" s="149"/>
      <c r="P47" s="576"/>
      <c r="Q47" s="577"/>
      <c r="R47" s="149"/>
      <c r="T47" s="597">
        <f t="shared" ref="T47:T65" si="4">C47</f>
        <v>0</v>
      </c>
      <c r="U47" s="598">
        <f t="shared" ref="U47:U65" si="5">SUM(E47,H47,K47,N47,Q47)</f>
        <v>0</v>
      </c>
      <c r="V47" s="333"/>
    </row>
    <row r="48" spans="2:22" ht="15.6" customHeight="1">
      <c r="B48" s="697"/>
      <c r="C48" s="155"/>
      <c r="D48" s="455"/>
      <c r="E48" s="456"/>
      <c r="F48" s="150"/>
      <c r="G48" s="455"/>
      <c r="H48" s="456"/>
      <c r="I48" s="150"/>
      <c r="J48" s="455"/>
      <c r="K48" s="456"/>
      <c r="L48" s="150"/>
      <c r="M48" s="455"/>
      <c r="N48" s="456"/>
      <c r="O48" s="150"/>
      <c r="P48" s="455"/>
      <c r="Q48" s="456"/>
      <c r="R48" s="150"/>
      <c r="T48" s="332">
        <f t="shared" si="4"/>
        <v>0</v>
      </c>
      <c r="U48" s="182">
        <f t="shared" si="5"/>
        <v>0</v>
      </c>
      <c r="V48" s="334"/>
    </row>
    <row r="49" spans="2:22" ht="15.6" customHeight="1">
      <c r="B49" s="697"/>
      <c r="C49" s="155"/>
      <c r="D49" s="455"/>
      <c r="E49" s="456"/>
      <c r="F49" s="150"/>
      <c r="G49" s="455"/>
      <c r="H49" s="456"/>
      <c r="I49" s="150"/>
      <c r="J49" s="455"/>
      <c r="K49" s="456"/>
      <c r="L49" s="150"/>
      <c r="M49" s="455"/>
      <c r="N49" s="456"/>
      <c r="O49" s="150"/>
      <c r="P49" s="455"/>
      <c r="Q49" s="456"/>
      <c r="R49" s="150"/>
      <c r="T49" s="332">
        <f t="shared" si="4"/>
        <v>0</v>
      </c>
      <c r="U49" s="182">
        <f t="shared" si="5"/>
        <v>0</v>
      </c>
      <c r="V49" s="334"/>
    </row>
    <row r="50" spans="2:22" ht="15.6" customHeight="1">
      <c r="B50" s="697"/>
      <c r="C50" s="155"/>
      <c r="D50" s="455"/>
      <c r="E50" s="456"/>
      <c r="F50" s="150"/>
      <c r="G50" s="455"/>
      <c r="H50" s="456"/>
      <c r="I50" s="150"/>
      <c r="J50" s="455"/>
      <c r="K50" s="456"/>
      <c r="L50" s="150"/>
      <c r="M50" s="455"/>
      <c r="N50" s="456"/>
      <c r="O50" s="150"/>
      <c r="P50" s="455"/>
      <c r="Q50" s="456"/>
      <c r="R50" s="150"/>
      <c r="T50" s="332">
        <f t="shared" si="4"/>
        <v>0</v>
      </c>
      <c r="U50" s="182">
        <f t="shared" si="5"/>
        <v>0</v>
      </c>
      <c r="V50" s="334"/>
    </row>
    <row r="51" spans="2:22" ht="15.6" customHeight="1">
      <c r="B51" s="697"/>
      <c r="C51" s="155"/>
      <c r="D51" s="455"/>
      <c r="E51" s="456"/>
      <c r="F51" s="150"/>
      <c r="G51" s="455"/>
      <c r="H51" s="456"/>
      <c r="I51" s="150"/>
      <c r="J51" s="455"/>
      <c r="K51" s="456"/>
      <c r="L51" s="150"/>
      <c r="M51" s="455"/>
      <c r="N51" s="456"/>
      <c r="O51" s="150"/>
      <c r="P51" s="455"/>
      <c r="Q51" s="456"/>
      <c r="R51" s="150"/>
      <c r="T51" s="332">
        <f t="shared" si="4"/>
        <v>0</v>
      </c>
      <c r="U51" s="182">
        <f t="shared" si="5"/>
        <v>0</v>
      </c>
      <c r="V51" s="334"/>
    </row>
    <row r="52" spans="2:22" ht="15.6" customHeight="1">
      <c r="B52" s="697"/>
      <c r="C52" s="155"/>
      <c r="D52" s="455"/>
      <c r="E52" s="456"/>
      <c r="F52" s="150"/>
      <c r="G52" s="455"/>
      <c r="H52" s="456"/>
      <c r="I52" s="150"/>
      <c r="J52" s="455"/>
      <c r="K52" s="456"/>
      <c r="L52" s="150"/>
      <c r="M52" s="455"/>
      <c r="N52" s="456"/>
      <c r="O52" s="150"/>
      <c r="P52" s="455"/>
      <c r="Q52" s="456"/>
      <c r="R52" s="150"/>
      <c r="T52" s="332">
        <f t="shared" si="4"/>
        <v>0</v>
      </c>
      <c r="U52" s="182">
        <f t="shared" si="5"/>
        <v>0</v>
      </c>
      <c r="V52" s="334"/>
    </row>
    <row r="53" spans="2:22" ht="15.6" customHeight="1">
      <c r="B53" s="697"/>
      <c r="C53" s="155"/>
      <c r="D53" s="455"/>
      <c r="E53" s="456"/>
      <c r="F53" s="150"/>
      <c r="G53" s="455"/>
      <c r="H53" s="456"/>
      <c r="I53" s="150"/>
      <c r="J53" s="455"/>
      <c r="K53" s="456"/>
      <c r="L53" s="150"/>
      <c r="M53" s="455"/>
      <c r="N53" s="456"/>
      <c r="O53" s="150"/>
      <c r="P53" s="455"/>
      <c r="Q53" s="456"/>
      <c r="R53" s="150"/>
      <c r="T53" s="332">
        <f t="shared" si="4"/>
        <v>0</v>
      </c>
      <c r="U53" s="182">
        <f t="shared" si="5"/>
        <v>0</v>
      </c>
      <c r="V53" s="334"/>
    </row>
    <row r="54" spans="2:22" ht="15.6" customHeight="1">
      <c r="B54" s="697"/>
      <c r="C54" s="155"/>
      <c r="D54" s="455"/>
      <c r="E54" s="456"/>
      <c r="F54" s="150"/>
      <c r="G54" s="455"/>
      <c r="H54" s="456"/>
      <c r="I54" s="150"/>
      <c r="J54" s="455"/>
      <c r="K54" s="456"/>
      <c r="L54" s="150"/>
      <c r="M54" s="455"/>
      <c r="N54" s="456"/>
      <c r="O54" s="150"/>
      <c r="P54" s="455"/>
      <c r="Q54" s="456"/>
      <c r="R54" s="150"/>
      <c r="T54" s="332">
        <f t="shared" si="4"/>
        <v>0</v>
      </c>
      <c r="U54" s="182">
        <f t="shared" si="5"/>
        <v>0</v>
      </c>
      <c r="V54" s="334"/>
    </row>
    <row r="55" spans="2:22" ht="15.6" customHeight="1">
      <c r="B55" s="697"/>
      <c r="C55" s="155"/>
      <c r="D55" s="455"/>
      <c r="E55" s="456"/>
      <c r="F55" s="150"/>
      <c r="G55" s="455"/>
      <c r="H55" s="456"/>
      <c r="I55" s="150"/>
      <c r="J55" s="455"/>
      <c r="K55" s="456"/>
      <c r="L55" s="150"/>
      <c r="M55" s="455"/>
      <c r="N55" s="456"/>
      <c r="O55" s="150"/>
      <c r="P55" s="455"/>
      <c r="Q55" s="456"/>
      <c r="R55" s="150"/>
      <c r="T55" s="332">
        <f t="shared" si="4"/>
        <v>0</v>
      </c>
      <c r="U55" s="182">
        <f t="shared" si="5"/>
        <v>0</v>
      </c>
      <c r="V55" s="334"/>
    </row>
    <row r="56" spans="2:22" ht="15.6" customHeight="1">
      <c r="B56" s="697"/>
      <c r="C56" s="155"/>
      <c r="D56" s="455"/>
      <c r="E56" s="456"/>
      <c r="F56" s="150"/>
      <c r="G56" s="455"/>
      <c r="H56" s="456"/>
      <c r="I56" s="150"/>
      <c r="J56" s="455"/>
      <c r="K56" s="456"/>
      <c r="L56" s="150"/>
      <c r="M56" s="455"/>
      <c r="N56" s="456"/>
      <c r="O56" s="150"/>
      <c r="P56" s="455"/>
      <c r="Q56" s="456"/>
      <c r="R56" s="150"/>
      <c r="T56" s="332">
        <f t="shared" si="4"/>
        <v>0</v>
      </c>
      <c r="U56" s="182">
        <f t="shared" si="5"/>
        <v>0</v>
      </c>
      <c r="V56" s="334"/>
    </row>
    <row r="57" spans="2:22" ht="15.6" customHeight="1">
      <c r="B57" s="697"/>
      <c r="C57" s="155"/>
      <c r="D57" s="455"/>
      <c r="E57" s="456"/>
      <c r="F57" s="150"/>
      <c r="G57" s="455"/>
      <c r="H57" s="456"/>
      <c r="I57" s="150"/>
      <c r="J57" s="455"/>
      <c r="K57" s="456"/>
      <c r="L57" s="150"/>
      <c r="M57" s="455"/>
      <c r="N57" s="456"/>
      <c r="O57" s="150"/>
      <c r="P57" s="455"/>
      <c r="Q57" s="456"/>
      <c r="R57" s="150"/>
      <c r="T57" s="332">
        <f t="shared" si="4"/>
        <v>0</v>
      </c>
      <c r="U57" s="182">
        <f>SUM(E57,H57,K57,N57,Q57)</f>
        <v>0</v>
      </c>
      <c r="V57" s="334"/>
    </row>
    <row r="58" spans="2:22" ht="15.6" customHeight="1">
      <c r="B58" s="697"/>
      <c r="C58" s="155"/>
      <c r="D58" s="455"/>
      <c r="E58" s="456"/>
      <c r="F58" s="150"/>
      <c r="G58" s="455"/>
      <c r="H58" s="456"/>
      <c r="I58" s="150"/>
      <c r="J58" s="455"/>
      <c r="K58" s="456"/>
      <c r="L58" s="150"/>
      <c r="M58" s="455"/>
      <c r="N58" s="456"/>
      <c r="O58" s="150"/>
      <c r="P58" s="455"/>
      <c r="Q58" s="456"/>
      <c r="R58" s="150"/>
      <c r="T58" s="332">
        <f t="shared" si="4"/>
        <v>0</v>
      </c>
      <c r="U58" s="182">
        <f>SUM(E58,H58,K58,N58,Q58)</f>
        <v>0</v>
      </c>
      <c r="V58" s="334"/>
    </row>
    <row r="59" spans="2:22" ht="15.6" customHeight="1">
      <c r="B59" s="697"/>
      <c r="C59" s="155"/>
      <c r="D59" s="455"/>
      <c r="E59" s="456"/>
      <c r="F59" s="150"/>
      <c r="G59" s="455"/>
      <c r="H59" s="456"/>
      <c r="I59" s="150"/>
      <c r="J59" s="455"/>
      <c r="K59" s="456"/>
      <c r="L59" s="150"/>
      <c r="M59" s="455"/>
      <c r="N59" s="456"/>
      <c r="O59" s="150"/>
      <c r="P59" s="455"/>
      <c r="Q59" s="456"/>
      <c r="R59" s="150"/>
      <c r="T59" s="332">
        <f t="shared" si="4"/>
        <v>0</v>
      </c>
      <c r="U59" s="182">
        <f t="shared" si="5"/>
        <v>0</v>
      </c>
      <c r="V59" s="334"/>
    </row>
    <row r="60" spans="2:22" ht="15.6" customHeight="1">
      <c r="B60" s="697"/>
      <c r="C60" s="155"/>
      <c r="D60" s="455"/>
      <c r="E60" s="456"/>
      <c r="F60" s="150"/>
      <c r="G60" s="455"/>
      <c r="H60" s="456"/>
      <c r="I60" s="150"/>
      <c r="J60" s="455"/>
      <c r="K60" s="456"/>
      <c r="L60" s="150"/>
      <c r="M60" s="455"/>
      <c r="N60" s="456"/>
      <c r="O60" s="150"/>
      <c r="P60" s="455"/>
      <c r="Q60" s="456"/>
      <c r="R60" s="150"/>
      <c r="T60" s="332">
        <f t="shared" si="4"/>
        <v>0</v>
      </c>
      <c r="U60" s="182">
        <f t="shared" si="5"/>
        <v>0</v>
      </c>
      <c r="V60" s="334"/>
    </row>
    <row r="61" spans="2:22" ht="15.6" customHeight="1">
      <c r="B61" s="697"/>
      <c r="C61" s="155"/>
      <c r="D61" s="455"/>
      <c r="E61" s="456"/>
      <c r="F61" s="150"/>
      <c r="G61" s="455"/>
      <c r="H61" s="456"/>
      <c r="I61" s="150"/>
      <c r="J61" s="455"/>
      <c r="K61" s="456"/>
      <c r="L61" s="150"/>
      <c r="M61" s="455"/>
      <c r="N61" s="456"/>
      <c r="O61" s="150"/>
      <c r="P61" s="455"/>
      <c r="Q61" s="456"/>
      <c r="R61" s="150"/>
      <c r="T61" s="332">
        <f>C61</f>
        <v>0</v>
      </c>
      <c r="U61" s="182">
        <f t="shared" si="5"/>
        <v>0</v>
      </c>
      <c r="V61" s="334"/>
    </row>
    <row r="62" spans="2:22" ht="15.6" customHeight="1">
      <c r="B62" s="697"/>
      <c r="C62" s="155"/>
      <c r="D62" s="455"/>
      <c r="E62" s="456"/>
      <c r="F62" s="150"/>
      <c r="G62" s="455"/>
      <c r="H62" s="456"/>
      <c r="I62" s="150"/>
      <c r="J62" s="455"/>
      <c r="K62" s="456"/>
      <c r="L62" s="150"/>
      <c r="M62" s="455"/>
      <c r="N62" s="456"/>
      <c r="O62" s="150"/>
      <c r="P62" s="455"/>
      <c r="Q62" s="456"/>
      <c r="R62" s="150"/>
      <c r="T62" s="332">
        <f>C62</f>
        <v>0</v>
      </c>
      <c r="U62" s="182">
        <f t="shared" si="5"/>
        <v>0</v>
      </c>
      <c r="V62" s="334"/>
    </row>
    <row r="63" spans="2:22" ht="15.6" customHeight="1">
      <c r="B63" s="697"/>
      <c r="C63" s="155"/>
      <c r="D63" s="455"/>
      <c r="E63" s="456"/>
      <c r="F63" s="150"/>
      <c r="G63" s="455"/>
      <c r="H63" s="456"/>
      <c r="I63" s="150"/>
      <c r="J63" s="455"/>
      <c r="K63" s="456"/>
      <c r="L63" s="150"/>
      <c r="M63" s="455"/>
      <c r="N63" s="456"/>
      <c r="O63" s="150"/>
      <c r="P63" s="455"/>
      <c r="Q63" s="456"/>
      <c r="R63" s="150"/>
      <c r="T63" s="332">
        <f t="shared" si="4"/>
        <v>0</v>
      </c>
      <c r="U63" s="182">
        <f t="shared" si="5"/>
        <v>0</v>
      </c>
      <c r="V63" s="334"/>
    </row>
    <row r="64" spans="2:22" ht="15.6" customHeight="1">
      <c r="B64" s="697"/>
      <c r="C64" s="155"/>
      <c r="D64" s="455"/>
      <c r="E64" s="456"/>
      <c r="F64" s="150"/>
      <c r="G64" s="455"/>
      <c r="H64" s="456"/>
      <c r="I64" s="150"/>
      <c r="J64" s="455"/>
      <c r="K64" s="456"/>
      <c r="L64" s="150"/>
      <c r="M64" s="455"/>
      <c r="N64" s="456"/>
      <c r="O64" s="150"/>
      <c r="P64" s="455"/>
      <c r="Q64" s="456"/>
      <c r="R64" s="150"/>
      <c r="T64" s="332">
        <f t="shared" si="4"/>
        <v>0</v>
      </c>
      <c r="U64" s="182">
        <f t="shared" si="5"/>
        <v>0</v>
      </c>
      <c r="V64" s="334"/>
    </row>
    <row r="65" spans="1:47" ht="15.6" customHeight="1">
      <c r="B65" s="697"/>
      <c r="C65" s="156"/>
      <c r="D65" s="457"/>
      <c r="E65" s="458"/>
      <c r="F65" s="329"/>
      <c r="G65" s="457"/>
      <c r="H65" s="458"/>
      <c r="I65" s="329"/>
      <c r="J65" s="457"/>
      <c r="K65" s="458"/>
      <c r="L65" s="329"/>
      <c r="M65" s="457"/>
      <c r="N65" s="458"/>
      <c r="O65" s="329"/>
      <c r="P65" s="457"/>
      <c r="Q65" s="458"/>
      <c r="R65" s="329"/>
      <c r="T65" s="599">
        <f t="shared" si="4"/>
        <v>0</v>
      </c>
      <c r="U65" s="183">
        <f t="shared" si="5"/>
        <v>0</v>
      </c>
      <c r="V65" s="335"/>
    </row>
    <row r="66" spans="1:47" ht="15.6" customHeight="1">
      <c r="B66" s="40"/>
      <c r="C66" s="158" t="s">
        <v>145</v>
      </c>
      <c r="D66" s="465">
        <f>SUM(D47:D65)</f>
        <v>0</v>
      </c>
      <c r="E66" s="466">
        <f>SUM(E47:E65)</f>
        <v>0</v>
      </c>
      <c r="F66" s="152"/>
      <c r="G66" s="465">
        <f>SUM(G47:G65)</f>
        <v>0</v>
      </c>
      <c r="H66" s="466">
        <f>SUM(H47:H65)</f>
        <v>0</v>
      </c>
      <c r="I66" s="152"/>
      <c r="J66" s="465">
        <f>SUM(J47:J65)</f>
        <v>0</v>
      </c>
      <c r="K66" s="466">
        <f>SUM(K47:K65)</f>
        <v>0</v>
      </c>
      <c r="L66" s="153"/>
      <c r="M66" s="465">
        <f>SUM(M47:M65)</f>
        <v>0</v>
      </c>
      <c r="N66" s="466">
        <f>SUM(N47:N65)</f>
        <v>0</v>
      </c>
      <c r="O66" s="153"/>
      <c r="P66" s="465">
        <f>SUM(P47:P65)</f>
        <v>0</v>
      </c>
      <c r="Q66" s="466">
        <f>SUM(Q47:Q65)</f>
        <v>0</v>
      </c>
      <c r="R66" s="153"/>
      <c r="T66" s="163"/>
      <c r="U66" s="471">
        <f>SUM(U47:U65)</f>
        <v>0</v>
      </c>
      <c r="V66" s="164"/>
    </row>
    <row r="67" spans="1:47" s="24" customFormat="1" ht="15.6" customHeight="1">
      <c r="A67" s="30"/>
      <c r="B67" s="40"/>
      <c r="C67" s="603" t="s">
        <v>634</v>
      </c>
      <c r="D67" s="600">
        <f>D45-D66</f>
        <v>0</v>
      </c>
      <c r="E67" s="601">
        <f>E45-E66</f>
        <v>0</v>
      </c>
      <c r="F67" s="42"/>
      <c r="G67" s="600">
        <f>G45-G66</f>
        <v>0</v>
      </c>
      <c r="H67" s="601">
        <f>H45-H66</f>
        <v>0</v>
      </c>
      <c r="I67" s="42"/>
      <c r="J67" s="600">
        <f>J45-J66</f>
        <v>0</v>
      </c>
      <c r="K67" s="601">
        <f>K45-K66</f>
        <v>0</v>
      </c>
      <c r="L67" s="41"/>
      <c r="M67" s="600">
        <f>M45-M66</f>
        <v>0</v>
      </c>
      <c r="N67" s="601">
        <f>N45-N66</f>
        <v>0</v>
      </c>
      <c r="O67" s="41"/>
      <c r="P67" s="600">
        <f>P45-P66</f>
        <v>0</v>
      </c>
      <c r="Q67" s="601">
        <f>Q45-Q66</f>
        <v>0</v>
      </c>
      <c r="R67" s="41"/>
      <c r="S67" s="30"/>
      <c r="T67" s="194" t="s">
        <v>175</v>
      </c>
      <c r="U67" s="472">
        <f>U20-U44-U66</f>
        <v>0</v>
      </c>
      <c r="V67" s="195"/>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30" customHeight="1">
      <c r="A68" s="698" t="s">
        <v>579</v>
      </c>
      <c r="B68" s="698"/>
      <c r="C68" s="29"/>
      <c r="D68" s="29"/>
      <c r="E68" s="29"/>
      <c r="F68" s="43"/>
      <c r="G68" s="29"/>
      <c r="H68" s="29"/>
      <c r="I68" s="43"/>
      <c r="J68" s="29"/>
      <c r="K68" s="29"/>
      <c r="L68" s="29"/>
      <c r="M68" s="29"/>
      <c r="N68" s="29"/>
      <c r="O68" s="29"/>
      <c r="P68" s="29"/>
      <c r="Q68" s="29"/>
      <c r="R68" s="29"/>
      <c r="V68" s="473"/>
    </row>
    <row r="69" spans="1:47" s="30" customFormat="1" ht="31.2">
      <c r="A69" s="166" t="s">
        <v>152</v>
      </c>
      <c r="B69" s="167" t="s">
        <v>176</v>
      </c>
      <c r="C69" s="165" t="s">
        <v>569</v>
      </c>
      <c r="D69" s="717" t="s">
        <v>624</v>
      </c>
      <c r="E69" s="718"/>
      <c r="F69" s="120"/>
      <c r="G69" s="717" t="s">
        <v>625</v>
      </c>
      <c r="H69" s="718"/>
      <c r="I69" s="120"/>
      <c r="J69" s="717" t="s">
        <v>626</v>
      </c>
      <c r="K69" s="718"/>
      <c r="L69" s="121"/>
      <c r="M69" s="717" t="s">
        <v>627</v>
      </c>
      <c r="N69" s="718"/>
      <c r="O69" s="41"/>
      <c r="P69" s="717" t="s">
        <v>628</v>
      </c>
      <c r="Q69" s="718"/>
      <c r="R69" s="41"/>
    </row>
    <row r="70" spans="1:47" ht="15.6">
      <c r="A70" s="340">
        <f>Actifs!A10</f>
        <v>1</v>
      </c>
      <c r="B70" s="474"/>
      <c r="C70" s="341" t="str">
        <f>Actifs!B10</f>
        <v>Compte 1</v>
      </c>
      <c r="D70" s="476">
        <f>B70+SUMIF($F$14:$F$19,A70,$D$14:$D$19)-SUMIF($F$22:$F$43,A70,$D$22:$D$43)-SUMIF($F$47:$F$65,A70,$D$47:$D$65)</f>
        <v>0</v>
      </c>
      <c r="E70" s="477">
        <f>B70+SUMIF($F$14:$F$19,A70,$E$14:$E$19)-SUMIF($F$22:$F$43,A70,$E$22:$E$43)-SUMIF($F$47:$F$65,A70,$E$47:$E$65)</f>
        <v>0</v>
      </c>
      <c r="F70" s="122"/>
      <c r="G70" s="476">
        <f>D70+SUMIF($I$14:$I$19,A70,$G$14:$G$19)-SUMIF($I$22:$I$43,A70,$G$22:$G$43)-SUMIF($I$47:$I$65,A70,$G$47:$G$65)</f>
        <v>0</v>
      </c>
      <c r="H70" s="477">
        <f>E70+SUMIF($I$14:$I$19,A70,$H$14:$H$19)-SUMIF($I$22:$I$43,A70,$H$22:$H$43)-SUMIF($I$47:$I$65,A70,$H$47:$H$65)</f>
        <v>0</v>
      </c>
      <c r="I70" s="122"/>
      <c r="J70" s="476">
        <f>G70+SUMIF($L$14:$L$19,A70,$J$14:$J$19)-SUMIF($L$22:$L$43,A70,$J$22:$J$43)-SUMIF($L$47:$L$65,A70,$J$47:$J$65)</f>
        <v>0</v>
      </c>
      <c r="K70" s="477">
        <f>H70+SUMIF($L$14:$L$19,A70,$K$14:$K$19)-SUMIF($L$22:$L$43,A70,$K$22:$K$43)-SUMIF($L$47:$L$65,A70,$K$47:$K$65)</f>
        <v>0</v>
      </c>
      <c r="L70" s="123"/>
      <c r="M70" s="476">
        <f>J70+SUMIF($O$14:$O$19,A70,$M$14:$M$19)-SUMIF($O$22:$O$43,A70,$M$22:$M$43)-SUMIF($O$47:$O$65,A70,$M$47:$M$65)</f>
        <v>0</v>
      </c>
      <c r="N70" s="477">
        <f>K70+SUMIF($O$14:$O$19,A70,$N$14:$N$19)-SUMIF($O$22:$O$43,A70,$N$22:$N$43)-SUMIF($O$47:$O$65,A70,$N$47:$N$65)</f>
        <v>0</v>
      </c>
      <c r="P70" s="476">
        <f>M70+SUMIF($R$14:$R$19,A70,$P$14:$P$19)-SUMIF($R$22:$R$43,A70,$P$22:$P$43)-SUMIF($R$47:$R$65,A70,$P$47:$P$65)</f>
        <v>0</v>
      </c>
      <c r="Q70" s="477">
        <f>N70+SUMIF($R$14:$R$19,A70,$Q$14:$Q$19)-SUMIF($R$22:$R$43,A70,$Q$22:$Q$43)-SUMIF($R$47:$R$65,A70,$Q$47:$Q$65)</f>
        <v>0</v>
      </c>
      <c r="T70" s="30"/>
      <c r="U70" s="30"/>
      <c r="V70" s="30"/>
    </row>
    <row r="71" spans="1:47" ht="15.6">
      <c r="A71" s="340">
        <f>Actifs!A11</f>
        <v>2</v>
      </c>
      <c r="B71" s="474"/>
      <c r="C71" s="341" t="str">
        <f>Actifs!B11</f>
        <v>Compte 2</v>
      </c>
      <c r="D71" s="476">
        <f t="shared" ref="D71:D74" si="6">B71+SUMIF($F$14:$F$19,A71,$D$14:$D$19)-SUMIF($F$22:$F$43,A71,$D$22:$D$43)-SUMIF($F$47:$F$65,A71,$D$47:$D$65)</f>
        <v>0</v>
      </c>
      <c r="E71" s="477">
        <f t="shared" ref="E71:E74" si="7">B71+SUMIF($F$14:$F$19,A71,$E$14:$E$19)-SUMIF($F$22:$F$43,A71,$E$22:$E$43)-SUMIF($F$47:$F$65,A71,$E$47:$E$65)</f>
        <v>0</v>
      </c>
      <c r="G71" s="476">
        <f t="shared" ref="G71:G75" si="8">D71+SUMIF($I$14:$I$19,A71,$G$14:$G$19)-SUMIF($I$22:$I$43,A71,$G$22:$G$43)-SUMIF($I$47:$I$65,A71,$G$47:$G$65)</f>
        <v>0</v>
      </c>
      <c r="H71" s="477">
        <f t="shared" ref="H71:H75" si="9">E71+SUMIF($I$14:$I$19,A71,$H$14:$H$19)-SUMIF($I$22:$I$43,A71,$H$22:$H$43)-SUMIF($I$47:$I$65,A71,$H$47:$H$65)</f>
        <v>0</v>
      </c>
      <c r="J71" s="476">
        <f t="shared" ref="J71:J74" si="10">G71+SUMIF($L$14:$L$19,A71,$J$14:$J$19)-SUMIF($L$22:$L$43,A71,$J$22:$J$43)-SUMIF($L$47:$L$65,A71,$J$47:$J$65)</f>
        <v>0</v>
      </c>
      <c r="K71" s="477">
        <f t="shared" ref="K71:K75" si="11">H71+SUMIF($L$14:$L$19,A71,$K$14:$K$19)-SUMIF($L$22:$L$43,A71,$K$22:$K$43)-SUMIF($L$47:$L$65,A71,$K$47:$K$65)</f>
        <v>0</v>
      </c>
      <c r="M71" s="476">
        <f t="shared" ref="M71:M74" si="12">J71+SUMIF($O$14:$O$19,A71,$M$14:$M$19)-SUMIF($O$22:$O$43,A71,$M$22:$M$43)-SUMIF($O$47:$O$65,A71,$M$47:$M$65)</f>
        <v>0</v>
      </c>
      <c r="N71" s="477">
        <f t="shared" ref="N71:N74" si="13">K71+SUMIF($O$14:$O$19,A71,$N$14:$N$19)-SUMIF($O$22:$O$43,A71,$N$22:$N$43)-SUMIF($O$47:$O$65,A71,$N$47:$N$65)</f>
        <v>0</v>
      </c>
      <c r="P71" s="476">
        <f t="shared" ref="P71:P74" si="14">M71+SUMIF($R$14:$R$19,A71,$P$14:$P$19)-SUMIF($R$22:$R$43,A71,$P$22:$P$43)-SUMIF($R$47:$R$65,A71,$P$47:$P$65)</f>
        <v>0</v>
      </c>
      <c r="Q71" s="477">
        <f t="shared" ref="Q71:Q74" si="15">N71+SUMIF($R$14:$R$19,A71,$Q$14:$Q$19)-SUMIF($R$22:$R$43,A71,$Q$22:$Q$43)-SUMIF($R$47:$R$65,A71,$Q$47:$Q$65)</f>
        <v>0</v>
      </c>
      <c r="T71" s="30"/>
      <c r="U71" s="30"/>
      <c r="V71" s="30"/>
    </row>
    <row r="72" spans="1:47" ht="15.6">
      <c r="A72" s="340">
        <f>Actifs!A12</f>
        <v>3</v>
      </c>
      <c r="B72" s="474"/>
      <c r="C72" s="341" t="str">
        <f>Actifs!B12</f>
        <v>Compte 3</v>
      </c>
      <c r="D72" s="476">
        <f t="shared" si="6"/>
        <v>0</v>
      </c>
      <c r="E72" s="477">
        <f t="shared" si="7"/>
        <v>0</v>
      </c>
      <c r="G72" s="476">
        <f t="shared" si="8"/>
        <v>0</v>
      </c>
      <c r="H72" s="477">
        <f t="shared" si="9"/>
        <v>0</v>
      </c>
      <c r="J72" s="476">
        <f t="shared" si="10"/>
        <v>0</v>
      </c>
      <c r="K72" s="477">
        <f t="shared" si="11"/>
        <v>0</v>
      </c>
      <c r="M72" s="476">
        <f t="shared" si="12"/>
        <v>0</v>
      </c>
      <c r="N72" s="477">
        <f t="shared" si="13"/>
        <v>0</v>
      </c>
      <c r="P72" s="476">
        <f>M72+SUMIF($R$14:$R$19,A72,$P$14:$P$19)-SUMIF($R$22:$R$43,A72,$P$22:$P$43)-SUMIF($R$47:$R$65,A72,$P$47:$P$65)</f>
        <v>0</v>
      </c>
      <c r="Q72" s="477">
        <f t="shared" si="15"/>
        <v>0</v>
      </c>
      <c r="S72" s="699" t="s">
        <v>580</v>
      </c>
      <c r="T72" s="699"/>
      <c r="U72" s="30"/>
      <c r="V72" s="30"/>
    </row>
    <row r="73" spans="1:47" ht="15.6">
      <c r="A73" s="340">
        <f>Actifs!A13</f>
        <v>4</v>
      </c>
      <c r="B73" s="474"/>
      <c r="C73" s="341" t="str">
        <f>Actifs!B13</f>
        <v>Compte 4</v>
      </c>
      <c r="D73" s="476">
        <f t="shared" si="6"/>
        <v>0</v>
      </c>
      <c r="E73" s="477">
        <f t="shared" si="7"/>
        <v>0</v>
      </c>
      <c r="G73" s="476">
        <f t="shared" si="8"/>
        <v>0</v>
      </c>
      <c r="H73" s="477">
        <f t="shared" si="9"/>
        <v>0</v>
      </c>
      <c r="J73" s="476">
        <f t="shared" si="10"/>
        <v>0</v>
      </c>
      <c r="K73" s="477">
        <f t="shared" si="11"/>
        <v>0</v>
      </c>
      <c r="M73" s="476">
        <f t="shared" si="12"/>
        <v>0</v>
      </c>
      <c r="N73" s="477">
        <f t="shared" si="13"/>
        <v>0</v>
      </c>
      <c r="P73" s="476">
        <f t="shared" si="14"/>
        <v>0</v>
      </c>
      <c r="Q73" s="477">
        <f t="shared" si="15"/>
        <v>0</v>
      </c>
      <c r="S73" s="699"/>
      <c r="T73" s="699"/>
      <c r="U73" s="30"/>
      <c r="V73" s="30"/>
    </row>
    <row r="74" spans="1:47" ht="15.6">
      <c r="A74" s="340">
        <f>Actifs!A14</f>
        <v>5</v>
      </c>
      <c r="B74" s="474"/>
      <c r="C74" s="341" t="str">
        <f>Actifs!B14</f>
        <v>Compte 5</v>
      </c>
      <c r="D74" s="476">
        <f t="shared" si="6"/>
        <v>0</v>
      </c>
      <c r="E74" s="477">
        <f t="shared" si="7"/>
        <v>0</v>
      </c>
      <c r="G74" s="476">
        <f t="shared" si="8"/>
        <v>0</v>
      </c>
      <c r="H74" s="477">
        <f t="shared" si="9"/>
        <v>0</v>
      </c>
      <c r="J74" s="476">
        <f t="shared" si="10"/>
        <v>0</v>
      </c>
      <c r="K74" s="477">
        <f t="shared" si="11"/>
        <v>0</v>
      </c>
      <c r="M74" s="476">
        <f t="shared" si="12"/>
        <v>0</v>
      </c>
      <c r="N74" s="477">
        <f t="shared" si="13"/>
        <v>0</v>
      </c>
      <c r="P74" s="476">
        <f t="shared" si="14"/>
        <v>0</v>
      </c>
      <c r="Q74" s="477">
        <f t="shared" si="15"/>
        <v>0</v>
      </c>
      <c r="S74" s="699"/>
      <c r="T74" s="699"/>
      <c r="U74" s="30"/>
      <c r="V74" s="30"/>
    </row>
    <row r="75" spans="1:47" ht="15.6">
      <c r="A75" s="342">
        <f>Actifs!A15</f>
        <v>6</v>
      </c>
      <c r="B75" s="475"/>
      <c r="C75" s="343" t="str">
        <f>Actifs!B15</f>
        <v>Compte 6</v>
      </c>
      <c r="D75" s="478">
        <f>B75+SUMIF($F$14:$F$19,A75,$D$14:$D$19)-SUMIF($F$22:$F$43,A75,$D$22:$D$43)-SUMIF($F$47:$F$65,A75,$D$47:$D$65)</f>
        <v>0</v>
      </c>
      <c r="E75" s="479">
        <f>B75+SUMIF($F$14:$F$19,A75,$E$14:$E$19)-SUMIF($F$22:$F$43,A75,$E$22:$E$43)-SUMIF($F$47:$F$65,A75,$E$47:$E$65)</f>
        <v>0</v>
      </c>
      <c r="G75" s="478">
        <f t="shared" si="8"/>
        <v>0</v>
      </c>
      <c r="H75" s="479">
        <f t="shared" si="9"/>
        <v>0</v>
      </c>
      <c r="J75" s="478">
        <f>G75+SUMIF($L$14:$L$19,A75,$J$14:$J$19)-SUMIF($L$22:$L$43,A75,$J$22:$J$43)-SUMIF($L$47:$L$65,A75,$J$47:$J$65)</f>
        <v>0</v>
      </c>
      <c r="K75" s="602">
        <f t="shared" si="11"/>
        <v>0</v>
      </c>
      <c r="M75" s="478">
        <f>J75+SUMIF($O$14:$O$19,A75,$M$14:$M$19)-SUMIF($O$22:$O$43,A75,$M$22:$M$43)-SUMIF($O$47:$O$65,A75,$M$47:$M$65)</f>
        <v>0</v>
      </c>
      <c r="N75" s="479">
        <f>K75+SUMIF($O$14:$O$19,A75,$N$14:$N$19)-SUMIF($O$22:$O$43,A75,$N$22:$N$43)-SUMIF($O$47:$O$65,A75,$N$47:$N$65)</f>
        <v>0</v>
      </c>
      <c r="P75" s="478">
        <f>M75+SUMIF($R$14:$R$19,A75,$P$14:$P$19)-SUMIF($R$22:$R$43,A75,$P$22:$P$43)-SUMIF($R$47:$R$65,A75,$P$47:$P$65)</f>
        <v>0</v>
      </c>
      <c r="Q75" s="479">
        <f>N75+SUMIF($R$14:$R$19,A75,$Q$14:$Q$19)-SUMIF($R$22:$R$43,A75,$Q$22:$Q$43)-SUMIF($R$47:$R$65,A75,$Q$47:$Q$65)</f>
        <v>0</v>
      </c>
      <c r="S75" s="699"/>
      <c r="T75" s="699"/>
      <c r="U75" s="30"/>
      <c r="V75" s="30"/>
    </row>
    <row r="76" spans="1:47" ht="15.6">
      <c r="B76" s="480">
        <f>SUM(B70:B75)</f>
        <v>0</v>
      </c>
      <c r="D76" s="480">
        <f>SUM(D70:D75)</f>
        <v>0</v>
      </c>
      <c r="E76" s="464">
        <f>SUM(E70:E75)</f>
        <v>0</v>
      </c>
      <c r="G76" s="480">
        <f>SUM(G70:G75)</f>
        <v>0</v>
      </c>
      <c r="H76" s="480">
        <f>SUM(H70:H75)</f>
        <v>0</v>
      </c>
      <c r="J76" s="480">
        <f>SUM(J70:J75)</f>
        <v>0</v>
      </c>
      <c r="K76" s="464">
        <f>SUM(K70:K75)</f>
        <v>0</v>
      </c>
      <c r="M76" s="480">
        <f>SUM(M70:M75)</f>
        <v>0</v>
      </c>
      <c r="N76" s="481">
        <f>SUM(N70:N75)</f>
        <v>0</v>
      </c>
      <c r="P76" s="480">
        <f>SUM(P70:P75)</f>
        <v>0</v>
      </c>
      <c r="Q76" s="464">
        <f>SUM(Q70:Q75)</f>
        <v>0</v>
      </c>
      <c r="S76" s="699"/>
      <c r="T76" s="699"/>
      <c r="U76" s="30"/>
      <c r="V76" s="30"/>
    </row>
    <row r="77" spans="1:47">
      <c r="J77" s="48"/>
      <c r="K77" s="48"/>
    </row>
    <row r="78" spans="1:47" ht="15.6">
      <c r="C78" s="30"/>
      <c r="D78" s="652" t="s">
        <v>499</v>
      </c>
      <c r="E78" s="652"/>
      <c r="F78" s="652"/>
      <c r="G78" s="652"/>
      <c r="H78" s="652"/>
      <c r="I78" s="652"/>
      <c r="J78" s="652"/>
      <c r="K78" s="652"/>
      <c r="L78" s="652"/>
      <c r="M78" s="652"/>
      <c r="N78" s="108"/>
      <c r="O78" s="108"/>
      <c r="P78" s="108"/>
      <c r="Q78" s="108"/>
      <c r="R78" s="108"/>
      <c r="S78" s="108"/>
    </row>
  </sheetData>
  <sheetProtection algorithmName="SHA-512" hashValue="uzRTCApbmXMBRy8u9bxuW0UM+zBwcJwNyaBmCS+GSSZb+CPi6WgJq4yGVk/EGxTZ1HioAKrKoqvWmFJGlSTO6A==" saltValue="DqXB32N1+AqKeUiuFHC4EA==" spinCount="100000" sheet="1" objects="1" scenarios="1"/>
  <mergeCells count="19">
    <mergeCell ref="D78:M78"/>
    <mergeCell ref="J2:R2"/>
    <mergeCell ref="J3:R3"/>
    <mergeCell ref="J4:R4"/>
    <mergeCell ref="J5:R5"/>
    <mergeCell ref="J69:K69"/>
    <mergeCell ref="M69:N69"/>
    <mergeCell ref="P69:Q69"/>
    <mergeCell ref="C3:C4"/>
    <mergeCell ref="A7:B9"/>
    <mergeCell ref="V7:V9"/>
    <mergeCell ref="C8:C9"/>
    <mergeCell ref="B14:B19"/>
    <mergeCell ref="S72:T76"/>
    <mergeCell ref="B22:B43"/>
    <mergeCell ref="B47:B65"/>
    <mergeCell ref="A68:B68"/>
    <mergeCell ref="D69:E69"/>
    <mergeCell ref="G69:H69"/>
  </mergeCells>
  <dataValidations count="2">
    <dataValidation type="list" allowBlank="1" showInputMessage="1" showErrorMessage="1" sqref="V22:V25 V27:V43 V26" xr:uid="{0920B459-05EB-45C3-8519-BBD8FA415A5E}">
      <formula1>Obligations_Liste</formula1>
    </dataValidation>
    <dataValidation type="list" allowBlank="1" showInputMessage="1" showErrorMessage="1" sqref="R47:R65 I22:I43 I14:I19 F14:F19 F47:F65 F22:F43 I47:I65 O14:O19 R14:R19 L14:L19 O22:O43 R22:R43 L22:L43 O47:O65 L47:L65" xr:uid="{D19F7C25-A091-4C74-94B0-3139B4A86A8B}">
      <formula1>"1,2,3,4,5,6"</formula1>
    </dataValidation>
  </dataValidations>
  <hyperlinks>
    <hyperlink ref="C3:C4" location="Deb_Bilan" display="Retour au bilan" xr:uid="{5B971470-950F-4BB2-BD40-A130616264FC}"/>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91AFB6F-D490-4436-A6AD-75AD42BD75B3}">
          <x14:formula1>
            <xm:f>'Bilan annuel'!$A$32:$A$50</xm:f>
          </x14:formula1>
          <xm:sqref>V47:V65</xm:sqref>
        </x14:dataValidation>
        <x14:dataValidation type="list" allowBlank="1" showInputMessage="1" showErrorMessage="1" xr:uid="{E70BA53E-AE37-4AD6-A662-6E3E8FCB98AB}">
          <x14:formula1>
            <xm:f>'Bilan annuel'!$A$9:$A$14</xm:f>
          </x14:formula1>
          <xm:sqref>V14:V18 V19</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E38DE-2B1D-A648-83D9-917B3999A48A}">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705" t="s">
        <v>12</v>
      </c>
      <c r="K2" s="706"/>
      <c r="L2" s="706"/>
      <c r="M2" s="706"/>
      <c r="N2" s="706"/>
      <c r="O2" s="706"/>
      <c r="P2" s="706"/>
      <c r="Q2" s="706"/>
      <c r="R2" s="707"/>
      <c r="W2" s="116"/>
      <c r="X2" s="116"/>
      <c r="Y2" s="116"/>
      <c r="Z2" s="117"/>
      <c r="AA2" s="116"/>
      <c r="AB2" s="116"/>
      <c r="AC2" s="116"/>
    </row>
    <row r="3" spans="1:29" ht="15.6" customHeight="1">
      <c r="C3" s="635" t="s">
        <v>577</v>
      </c>
      <c r="D3" s="111"/>
      <c r="G3" s="107" t="s">
        <v>75</v>
      </c>
      <c r="H3" s="313">
        <f>'Bilan annuel'!C3</f>
        <v>0</v>
      </c>
      <c r="J3" s="708"/>
      <c r="K3" s="709"/>
      <c r="L3" s="709"/>
      <c r="M3" s="709"/>
      <c r="N3" s="709"/>
      <c r="O3" s="709"/>
      <c r="P3" s="709"/>
      <c r="Q3" s="709"/>
      <c r="R3" s="710"/>
      <c r="W3" s="318"/>
      <c r="X3" s="318"/>
      <c r="Y3" s="318"/>
      <c r="Z3" s="318"/>
      <c r="AA3" s="318"/>
      <c r="AB3" s="318"/>
      <c r="AC3" s="318"/>
    </row>
    <row r="4" spans="1:29" ht="15.6" customHeight="1" thickBot="1">
      <c r="B4" s="75"/>
      <c r="C4" s="636"/>
      <c r="D4" s="114"/>
      <c r="E4" s="114"/>
      <c r="F4" s="114"/>
      <c r="G4" s="114"/>
      <c r="H4" s="114"/>
      <c r="I4" s="115"/>
      <c r="J4" s="711"/>
      <c r="K4" s="712"/>
      <c r="L4" s="712"/>
      <c r="M4" s="712"/>
      <c r="N4" s="712"/>
      <c r="O4" s="712"/>
      <c r="P4" s="712"/>
      <c r="Q4" s="712"/>
      <c r="R4" s="713"/>
      <c r="W4" s="318"/>
      <c r="X4" s="318"/>
      <c r="Y4" s="318"/>
      <c r="Z4" s="318"/>
      <c r="AA4" s="318"/>
      <c r="AB4" s="318"/>
      <c r="AC4" s="318"/>
    </row>
    <row r="5" spans="1:29" ht="15.6" customHeight="1">
      <c r="D5" s="114"/>
      <c r="E5" s="114"/>
      <c r="F5" s="114"/>
      <c r="G5" s="114"/>
      <c r="H5" s="114"/>
      <c r="I5" s="115"/>
      <c r="J5" s="714"/>
      <c r="K5" s="715"/>
      <c r="L5" s="715"/>
      <c r="M5" s="715"/>
      <c r="N5" s="715"/>
      <c r="O5" s="715"/>
      <c r="P5" s="715"/>
      <c r="Q5" s="715"/>
      <c r="R5" s="716"/>
      <c r="S5" s="35"/>
      <c r="W5" s="318"/>
      <c r="X5" s="318"/>
      <c r="Y5" s="318"/>
      <c r="Z5" s="318"/>
      <c r="AA5" s="318"/>
      <c r="AB5" s="318"/>
      <c r="AC5" s="318"/>
    </row>
    <row r="6" spans="1:29" ht="15.6" customHeight="1">
      <c r="D6" s="38"/>
      <c r="E6" s="64"/>
      <c r="S6" s="35"/>
      <c r="W6" s="318"/>
      <c r="X6" s="318"/>
      <c r="Y6" s="318"/>
      <c r="Z6" s="318"/>
      <c r="AA6" s="318"/>
      <c r="AB6" s="318"/>
      <c r="AC6" s="318"/>
    </row>
    <row r="7" spans="1:29" ht="15.6" customHeight="1">
      <c r="A7" s="700" t="s">
        <v>578</v>
      </c>
      <c r="B7" s="700"/>
      <c r="D7" s="112" t="s">
        <v>162</v>
      </c>
      <c r="E7" s="319"/>
      <c r="F7" s="43"/>
      <c r="G7" s="112" t="s">
        <v>163</v>
      </c>
      <c r="H7" s="112"/>
      <c r="I7" s="43"/>
      <c r="J7" s="112" t="s">
        <v>164</v>
      </c>
      <c r="K7" s="112"/>
      <c r="L7" s="29"/>
      <c r="M7" s="112" t="s">
        <v>165</v>
      </c>
      <c r="N7" s="112"/>
      <c r="O7" s="112"/>
      <c r="P7" s="112" t="s">
        <v>166</v>
      </c>
      <c r="Q7" s="112"/>
      <c r="R7" s="112"/>
      <c r="S7" s="35"/>
      <c r="T7" s="336"/>
      <c r="U7" s="336"/>
      <c r="V7" s="701" t="s">
        <v>632</v>
      </c>
      <c r="W7" s="319"/>
      <c r="X7" s="319"/>
      <c r="Y7" s="319"/>
      <c r="Z7" s="319"/>
      <c r="AA7" s="319"/>
      <c r="AB7" s="319"/>
      <c r="AC7" s="319"/>
    </row>
    <row r="8" spans="1:29" ht="15.6" customHeight="1">
      <c r="A8" s="700"/>
      <c r="B8" s="700"/>
      <c r="C8" s="702" t="s">
        <v>184</v>
      </c>
      <c r="D8" s="113" t="s">
        <v>167</v>
      </c>
      <c r="E8" s="118"/>
      <c r="F8" s="42"/>
      <c r="G8" s="113" t="s">
        <v>167</v>
      </c>
      <c r="H8" s="337" t="str">
        <f>IF(E9&lt;&gt;0,E9+1,"")</f>
        <v/>
      </c>
      <c r="I8" s="42"/>
      <c r="J8" s="113" t="s">
        <v>167</v>
      </c>
      <c r="K8" s="337" t="str">
        <f>IF(H9&lt;&gt;0,H9+1,"")</f>
        <v/>
      </c>
      <c r="L8" s="41"/>
      <c r="M8" s="113" t="s">
        <v>167</v>
      </c>
      <c r="N8" s="337" t="str">
        <f>IF(K9&lt;&gt;0,K9+1,"")</f>
        <v/>
      </c>
      <c r="P8" s="113" t="s">
        <v>167</v>
      </c>
      <c r="Q8" s="337" t="str">
        <f>IF(N9&lt;&gt;0,N9+1,"")</f>
        <v/>
      </c>
      <c r="S8" s="35"/>
      <c r="T8" s="336"/>
      <c r="U8" s="336"/>
      <c r="V8" s="701"/>
    </row>
    <row r="9" spans="1:29" ht="15.6" customHeight="1">
      <c r="A9" s="700"/>
      <c r="B9" s="700"/>
      <c r="C9" s="702"/>
      <c r="D9" s="113" t="s">
        <v>168</v>
      </c>
      <c r="E9" s="119"/>
      <c r="G9" s="113" t="s">
        <v>168</v>
      </c>
      <c r="H9" s="119"/>
      <c r="J9" s="113" t="s">
        <v>168</v>
      </c>
      <c r="K9" s="119"/>
      <c r="M9" s="113" t="s">
        <v>168</v>
      </c>
      <c r="N9" s="119"/>
      <c r="O9" s="41"/>
      <c r="P9" s="113" t="s">
        <v>168</v>
      </c>
      <c r="Q9" s="119"/>
      <c r="R9" s="41"/>
      <c r="S9" s="35"/>
      <c r="T9" s="336"/>
      <c r="U9" s="336"/>
      <c r="V9" s="701"/>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68" t="s">
        <v>171</v>
      </c>
      <c r="E11" s="569" t="s">
        <v>172</v>
      </c>
      <c r="F11" s="570" t="s">
        <v>152</v>
      </c>
      <c r="G11" s="568" t="s">
        <v>171</v>
      </c>
      <c r="H11" s="569" t="s">
        <v>172</v>
      </c>
      <c r="I11" s="570" t="s">
        <v>152</v>
      </c>
      <c r="J11" s="568" t="s">
        <v>171</v>
      </c>
      <c r="K11" s="569" t="s">
        <v>172</v>
      </c>
      <c r="L11" s="570" t="s">
        <v>152</v>
      </c>
      <c r="M11" s="568" t="s">
        <v>171</v>
      </c>
      <c r="N11" s="569" t="s">
        <v>172</v>
      </c>
      <c r="O11" s="570" t="s">
        <v>152</v>
      </c>
      <c r="P11" s="568" t="s">
        <v>171</v>
      </c>
      <c r="Q11" s="569" t="s">
        <v>172</v>
      </c>
      <c r="R11" s="570" t="s">
        <v>152</v>
      </c>
      <c r="S11" s="35"/>
      <c r="T11" s="35"/>
      <c r="U11" s="35"/>
    </row>
    <row r="12" spans="1:29" s="30" customFormat="1" ht="15.6" customHeight="1">
      <c r="B12" s="338"/>
      <c r="C12" s="604" t="s">
        <v>635</v>
      </c>
      <c r="D12" s="571">
        <f>B76</f>
        <v>0</v>
      </c>
      <c r="E12" s="572">
        <f>D12</f>
        <v>0</v>
      </c>
      <c r="F12" s="573"/>
      <c r="G12" s="574">
        <f>D67</f>
        <v>0</v>
      </c>
      <c r="H12" s="575">
        <f>E67</f>
        <v>0</v>
      </c>
      <c r="I12" s="573"/>
      <c r="J12" s="574">
        <f>G67</f>
        <v>0</v>
      </c>
      <c r="K12" s="575">
        <f>H67</f>
        <v>0</v>
      </c>
      <c r="L12" s="573"/>
      <c r="M12" s="574">
        <f>J67</f>
        <v>0</v>
      </c>
      <c r="N12" s="575">
        <f>K67</f>
        <v>0</v>
      </c>
      <c r="O12" s="573"/>
      <c r="P12" s="574">
        <f>M67</f>
        <v>0</v>
      </c>
      <c r="Q12" s="575">
        <f>N67</f>
        <v>0</v>
      </c>
      <c r="R12" s="573"/>
      <c r="T12" s="174"/>
      <c r="U12" s="175" t="s">
        <v>169</v>
      </c>
      <c r="V12" s="36" t="s">
        <v>170</v>
      </c>
    </row>
    <row r="13" spans="1:29" s="37" customFormat="1" ht="15.6" customHeight="1">
      <c r="B13" s="176"/>
      <c r="C13" s="177" t="str">
        <f>'Prévision annuelle'!A10</f>
        <v>Revenus</v>
      </c>
      <c r="D13" s="178"/>
      <c r="E13" s="179"/>
      <c r="F13" s="180"/>
      <c r="G13" s="178"/>
      <c r="H13" s="179"/>
      <c r="I13" s="180"/>
      <c r="J13" s="178"/>
      <c r="K13" s="179"/>
      <c r="L13" s="180"/>
      <c r="M13" s="178"/>
      <c r="N13" s="179"/>
      <c r="O13" s="180"/>
      <c r="P13" s="178"/>
      <c r="Q13" s="179"/>
      <c r="R13" s="180"/>
      <c r="T13" s="181" t="str">
        <f>C13</f>
        <v>Revenus</v>
      </c>
      <c r="U13" s="179"/>
      <c r="V13" s="180"/>
    </row>
    <row r="14" spans="1:29" ht="15.6" customHeight="1">
      <c r="B14" s="703" t="str">
        <f>'Prévision annuelle'!A10</f>
        <v>Revenus</v>
      </c>
      <c r="C14" s="154"/>
      <c r="D14" s="576"/>
      <c r="E14" s="577"/>
      <c r="F14" s="149"/>
      <c r="G14" s="576"/>
      <c r="H14" s="577"/>
      <c r="I14" s="149"/>
      <c r="J14" s="576"/>
      <c r="K14" s="577"/>
      <c r="L14" s="149"/>
      <c r="M14" s="576"/>
      <c r="N14" s="577"/>
      <c r="O14" s="149"/>
      <c r="P14" s="576"/>
      <c r="Q14" s="577"/>
      <c r="R14" s="149"/>
      <c r="T14" s="578">
        <f t="shared" ref="T14:T19" si="0">C14</f>
        <v>0</v>
      </c>
      <c r="U14" s="579">
        <f t="shared" ref="U14:U19" si="1">SUM(E14,H14,K14,N14,Q14)</f>
        <v>0</v>
      </c>
      <c r="V14" s="333"/>
    </row>
    <row r="15" spans="1:29" ht="15.6" customHeight="1">
      <c r="B15" s="703"/>
      <c r="C15" s="155"/>
      <c r="D15" s="455"/>
      <c r="E15" s="456"/>
      <c r="F15" s="149"/>
      <c r="G15" s="455"/>
      <c r="H15" s="456"/>
      <c r="I15" s="149"/>
      <c r="J15" s="455"/>
      <c r="K15" s="456"/>
      <c r="L15" s="149"/>
      <c r="M15" s="455"/>
      <c r="N15" s="456"/>
      <c r="O15" s="149"/>
      <c r="P15" s="455"/>
      <c r="Q15" s="456"/>
      <c r="R15" s="149"/>
      <c r="T15" s="330">
        <f t="shared" si="0"/>
        <v>0</v>
      </c>
      <c r="U15" s="182">
        <f t="shared" si="1"/>
        <v>0</v>
      </c>
      <c r="V15" s="333"/>
    </row>
    <row r="16" spans="1:29" ht="15.6" customHeight="1">
      <c r="B16" s="703"/>
      <c r="C16" s="155"/>
      <c r="D16" s="455"/>
      <c r="E16" s="456"/>
      <c r="F16" s="149"/>
      <c r="G16" s="455"/>
      <c r="H16" s="456"/>
      <c r="I16" s="149"/>
      <c r="J16" s="455"/>
      <c r="K16" s="456"/>
      <c r="L16" s="149"/>
      <c r="M16" s="455"/>
      <c r="N16" s="456"/>
      <c r="O16" s="149"/>
      <c r="P16" s="455"/>
      <c r="Q16" s="456"/>
      <c r="R16" s="149"/>
      <c r="T16" s="330">
        <f t="shared" si="0"/>
        <v>0</v>
      </c>
      <c r="U16" s="182">
        <f t="shared" si="1"/>
        <v>0</v>
      </c>
      <c r="V16" s="333"/>
    </row>
    <row r="17" spans="2:22" ht="15.6" customHeight="1">
      <c r="B17" s="703"/>
      <c r="C17" s="155"/>
      <c r="D17" s="455"/>
      <c r="E17" s="456"/>
      <c r="F17" s="149"/>
      <c r="G17" s="455"/>
      <c r="H17" s="456"/>
      <c r="I17" s="149"/>
      <c r="J17" s="455"/>
      <c r="K17" s="456"/>
      <c r="L17" s="149"/>
      <c r="M17" s="455"/>
      <c r="N17" s="456"/>
      <c r="O17" s="149"/>
      <c r="P17" s="455"/>
      <c r="Q17" s="456"/>
      <c r="R17" s="149"/>
      <c r="T17" s="330">
        <f t="shared" si="0"/>
        <v>0</v>
      </c>
      <c r="U17" s="182">
        <f t="shared" si="1"/>
        <v>0</v>
      </c>
      <c r="V17" s="333"/>
    </row>
    <row r="18" spans="2:22" ht="15.6" customHeight="1">
      <c r="B18" s="703"/>
      <c r="C18" s="155"/>
      <c r="D18" s="455"/>
      <c r="E18" s="456"/>
      <c r="F18" s="149"/>
      <c r="G18" s="455"/>
      <c r="H18" s="456"/>
      <c r="I18" s="149"/>
      <c r="J18" s="455"/>
      <c r="K18" s="456"/>
      <c r="L18" s="149"/>
      <c r="M18" s="455"/>
      <c r="N18" s="456"/>
      <c r="O18" s="149"/>
      <c r="P18" s="455"/>
      <c r="Q18" s="456"/>
      <c r="R18" s="149"/>
      <c r="T18" s="331">
        <f t="shared" si="0"/>
        <v>0</v>
      </c>
      <c r="U18" s="183">
        <f t="shared" si="1"/>
        <v>0</v>
      </c>
      <c r="V18" s="333"/>
    </row>
    <row r="19" spans="2:22" ht="15.6" customHeight="1">
      <c r="B19" s="703"/>
      <c r="C19" s="156"/>
      <c r="D19" s="457"/>
      <c r="E19" s="458"/>
      <c r="F19" s="151"/>
      <c r="G19" s="457"/>
      <c r="H19" s="458"/>
      <c r="I19" s="151"/>
      <c r="J19" s="457"/>
      <c r="K19" s="458"/>
      <c r="L19" s="151"/>
      <c r="M19" s="457"/>
      <c r="N19" s="458"/>
      <c r="O19" s="151"/>
      <c r="P19" s="457"/>
      <c r="Q19" s="458"/>
      <c r="R19" s="151"/>
      <c r="T19" s="331">
        <f t="shared" si="0"/>
        <v>0</v>
      </c>
      <c r="U19" s="183">
        <f t="shared" si="1"/>
        <v>0</v>
      </c>
      <c r="V19" s="333"/>
    </row>
    <row r="20" spans="2:22" ht="15.6" customHeight="1">
      <c r="B20" s="40"/>
      <c r="C20" s="184" t="s">
        <v>88</v>
      </c>
      <c r="D20" s="459">
        <f>SUM(D12,D14:D19)</f>
        <v>0</v>
      </c>
      <c r="E20" s="460">
        <f>SUM(E12,E14:E19)</f>
        <v>0</v>
      </c>
      <c r="F20" s="185"/>
      <c r="G20" s="459">
        <f>SUM(G12,G14:G19)</f>
        <v>0</v>
      </c>
      <c r="H20" s="460">
        <f>SUM(H12,H14:H19)</f>
        <v>0</v>
      </c>
      <c r="I20" s="185"/>
      <c r="J20" s="459">
        <f>SUM(J12,J14:J19)</f>
        <v>0</v>
      </c>
      <c r="K20" s="460">
        <f>SUM(K12,K14:K19)</f>
        <v>0</v>
      </c>
      <c r="L20" s="186"/>
      <c r="M20" s="459">
        <f>SUM(M12,M14:M19)</f>
        <v>0</v>
      </c>
      <c r="N20" s="460">
        <f>SUM(N12,N14:N19)</f>
        <v>0</v>
      </c>
      <c r="O20" s="186"/>
      <c r="P20" s="459">
        <f>SUM(P12,P14:P19)</f>
        <v>0</v>
      </c>
      <c r="Q20" s="460">
        <f>SUM(Q12,Q14:Q19)</f>
        <v>0</v>
      </c>
      <c r="R20" s="186"/>
      <c r="T20" s="187"/>
      <c r="U20" s="469">
        <f>SUM(U14:U19)</f>
        <v>0</v>
      </c>
      <c r="V20" s="188"/>
    </row>
    <row r="21" spans="2:22" ht="15.6" customHeight="1">
      <c r="B21" s="189"/>
      <c r="C21" s="580" t="s">
        <v>173</v>
      </c>
      <c r="D21" s="581"/>
      <c r="E21" s="582"/>
      <c r="F21" s="583"/>
      <c r="G21" s="581"/>
      <c r="H21" s="582"/>
      <c r="I21" s="583"/>
      <c r="J21" s="584"/>
      <c r="K21" s="585"/>
      <c r="L21" s="583"/>
      <c r="M21" s="584"/>
      <c r="N21" s="585"/>
      <c r="O21" s="583"/>
      <c r="P21" s="584"/>
      <c r="Q21" s="585"/>
      <c r="R21" s="583"/>
      <c r="T21" s="586" t="str">
        <f>C21</f>
        <v>Obligations et dettes</v>
      </c>
      <c r="U21" s="587"/>
      <c r="V21" s="583"/>
    </row>
    <row r="22" spans="2:22" ht="15.6" customHeight="1">
      <c r="B22" s="704" t="str">
        <f>C21</f>
        <v>Obligations et dettes</v>
      </c>
      <c r="C22" s="154"/>
      <c r="D22" s="576"/>
      <c r="E22" s="577"/>
      <c r="F22" s="149"/>
      <c r="G22" s="576"/>
      <c r="H22" s="577"/>
      <c r="I22" s="149"/>
      <c r="J22" s="576"/>
      <c r="K22" s="577"/>
      <c r="L22" s="149"/>
      <c r="M22" s="576"/>
      <c r="N22" s="577"/>
      <c r="O22" s="149"/>
      <c r="P22" s="576"/>
      <c r="Q22" s="577"/>
      <c r="R22" s="149"/>
      <c r="T22" s="578">
        <f t="shared" ref="T22:T43" si="2">C22</f>
        <v>0</v>
      </c>
      <c r="U22" s="579">
        <f t="shared" ref="U22:U42" si="3">SUM(E22,H22,K22,N22,Q22)</f>
        <v>0</v>
      </c>
      <c r="V22" s="333"/>
    </row>
    <row r="23" spans="2:22" ht="15.6" customHeight="1">
      <c r="B23" s="704"/>
      <c r="C23" s="155"/>
      <c r="D23" s="455"/>
      <c r="E23" s="456"/>
      <c r="F23" s="150"/>
      <c r="G23" s="455"/>
      <c r="H23" s="456"/>
      <c r="I23" s="150"/>
      <c r="J23" s="455"/>
      <c r="K23" s="456"/>
      <c r="L23" s="150"/>
      <c r="M23" s="455"/>
      <c r="N23" s="456"/>
      <c r="O23" s="150"/>
      <c r="P23" s="455"/>
      <c r="Q23" s="456"/>
      <c r="R23" s="150"/>
      <c r="T23" s="330">
        <f t="shared" si="2"/>
        <v>0</v>
      </c>
      <c r="U23" s="182">
        <f t="shared" si="3"/>
        <v>0</v>
      </c>
      <c r="V23" s="334"/>
    </row>
    <row r="24" spans="2:22" ht="15.6" customHeight="1">
      <c r="B24" s="704"/>
      <c r="C24" s="155"/>
      <c r="D24" s="455"/>
      <c r="E24" s="456"/>
      <c r="F24" s="150"/>
      <c r="G24" s="455"/>
      <c r="H24" s="456"/>
      <c r="I24" s="150"/>
      <c r="J24" s="455"/>
      <c r="K24" s="456"/>
      <c r="L24" s="150"/>
      <c r="M24" s="455"/>
      <c r="N24" s="456"/>
      <c r="O24" s="150"/>
      <c r="P24" s="455"/>
      <c r="Q24" s="456"/>
      <c r="R24" s="150"/>
      <c r="T24" s="330">
        <f t="shared" si="2"/>
        <v>0</v>
      </c>
      <c r="U24" s="182">
        <f t="shared" si="3"/>
        <v>0</v>
      </c>
      <c r="V24" s="334"/>
    </row>
    <row r="25" spans="2:22" ht="15.6" customHeight="1">
      <c r="B25" s="704"/>
      <c r="C25" s="155"/>
      <c r="D25" s="455"/>
      <c r="E25" s="456"/>
      <c r="F25" s="150"/>
      <c r="G25" s="455"/>
      <c r="H25" s="456"/>
      <c r="I25" s="150"/>
      <c r="J25" s="455"/>
      <c r="K25" s="456"/>
      <c r="L25" s="150"/>
      <c r="M25" s="455"/>
      <c r="N25" s="456"/>
      <c r="O25" s="150"/>
      <c r="P25" s="455"/>
      <c r="Q25" s="456"/>
      <c r="R25" s="150"/>
      <c r="T25" s="330">
        <f t="shared" si="2"/>
        <v>0</v>
      </c>
      <c r="U25" s="182">
        <f t="shared" si="3"/>
        <v>0</v>
      </c>
      <c r="V25" s="334"/>
    </row>
    <row r="26" spans="2:22" ht="15.6" customHeight="1">
      <c r="B26" s="704"/>
      <c r="C26" s="155"/>
      <c r="D26" s="455"/>
      <c r="E26" s="456"/>
      <c r="F26" s="150"/>
      <c r="G26" s="455"/>
      <c r="H26" s="456"/>
      <c r="I26" s="150"/>
      <c r="J26" s="455"/>
      <c r="K26" s="456"/>
      <c r="L26" s="150"/>
      <c r="M26" s="455"/>
      <c r="N26" s="456"/>
      <c r="O26" s="150"/>
      <c r="P26" s="455"/>
      <c r="Q26" s="456"/>
      <c r="R26" s="150"/>
      <c r="T26" s="330">
        <f t="shared" si="2"/>
        <v>0</v>
      </c>
      <c r="U26" s="182">
        <f t="shared" si="3"/>
        <v>0</v>
      </c>
      <c r="V26" s="334"/>
    </row>
    <row r="27" spans="2:22" ht="15.6" customHeight="1">
      <c r="B27" s="704"/>
      <c r="C27" s="155"/>
      <c r="D27" s="455"/>
      <c r="E27" s="456"/>
      <c r="F27" s="150"/>
      <c r="G27" s="455"/>
      <c r="H27" s="456"/>
      <c r="I27" s="150"/>
      <c r="J27" s="455"/>
      <c r="K27" s="456"/>
      <c r="L27" s="150"/>
      <c r="M27" s="455"/>
      <c r="N27" s="456"/>
      <c r="O27" s="150"/>
      <c r="P27" s="455"/>
      <c r="Q27" s="456"/>
      <c r="R27" s="150"/>
      <c r="T27" s="330">
        <f t="shared" si="2"/>
        <v>0</v>
      </c>
      <c r="U27" s="182">
        <f t="shared" si="3"/>
        <v>0</v>
      </c>
      <c r="V27" s="334"/>
    </row>
    <row r="28" spans="2:22" ht="15.6" customHeight="1">
      <c r="B28" s="704"/>
      <c r="C28" s="155"/>
      <c r="D28" s="455"/>
      <c r="E28" s="456"/>
      <c r="F28" s="150"/>
      <c r="G28" s="455"/>
      <c r="H28" s="456"/>
      <c r="I28" s="150"/>
      <c r="J28" s="455"/>
      <c r="K28" s="456"/>
      <c r="L28" s="150"/>
      <c r="M28" s="455"/>
      <c r="N28" s="456"/>
      <c r="O28" s="150"/>
      <c r="P28" s="455"/>
      <c r="Q28" s="456"/>
      <c r="R28" s="150"/>
      <c r="T28" s="330">
        <f t="shared" si="2"/>
        <v>0</v>
      </c>
      <c r="U28" s="182">
        <f t="shared" si="3"/>
        <v>0</v>
      </c>
      <c r="V28" s="334"/>
    </row>
    <row r="29" spans="2:22" ht="15.6" customHeight="1">
      <c r="B29" s="704"/>
      <c r="C29" s="155"/>
      <c r="D29" s="455"/>
      <c r="E29" s="456"/>
      <c r="F29" s="150"/>
      <c r="G29" s="455"/>
      <c r="H29" s="456"/>
      <c r="I29" s="150"/>
      <c r="J29" s="455"/>
      <c r="K29" s="456"/>
      <c r="L29" s="150"/>
      <c r="M29" s="455"/>
      <c r="N29" s="456"/>
      <c r="O29" s="150"/>
      <c r="P29" s="455"/>
      <c r="Q29" s="456"/>
      <c r="R29" s="150"/>
      <c r="T29" s="330">
        <f t="shared" si="2"/>
        <v>0</v>
      </c>
      <c r="U29" s="182">
        <f t="shared" si="3"/>
        <v>0</v>
      </c>
      <c r="V29" s="334"/>
    </row>
    <row r="30" spans="2:22" ht="15.6" customHeight="1">
      <c r="B30" s="704"/>
      <c r="C30" s="155"/>
      <c r="D30" s="455"/>
      <c r="E30" s="456"/>
      <c r="F30" s="150"/>
      <c r="G30" s="455"/>
      <c r="H30" s="456"/>
      <c r="I30" s="150"/>
      <c r="J30" s="455"/>
      <c r="K30" s="456"/>
      <c r="L30" s="150"/>
      <c r="M30" s="455"/>
      <c r="N30" s="456"/>
      <c r="O30" s="150"/>
      <c r="P30" s="455"/>
      <c r="Q30" s="456"/>
      <c r="R30" s="150"/>
      <c r="T30" s="330">
        <f t="shared" si="2"/>
        <v>0</v>
      </c>
      <c r="U30" s="182">
        <f t="shared" si="3"/>
        <v>0</v>
      </c>
      <c r="V30" s="334"/>
    </row>
    <row r="31" spans="2:22" ht="15.6" customHeight="1">
      <c r="B31" s="704"/>
      <c r="C31" s="155"/>
      <c r="D31" s="455"/>
      <c r="E31" s="456"/>
      <c r="F31" s="150"/>
      <c r="G31" s="455"/>
      <c r="H31" s="456"/>
      <c r="I31" s="150"/>
      <c r="J31" s="455"/>
      <c r="K31" s="456"/>
      <c r="L31" s="150"/>
      <c r="M31" s="455"/>
      <c r="N31" s="456"/>
      <c r="O31" s="150"/>
      <c r="P31" s="455"/>
      <c r="Q31" s="456"/>
      <c r="R31" s="150"/>
      <c r="T31" s="330">
        <f t="shared" si="2"/>
        <v>0</v>
      </c>
      <c r="U31" s="182">
        <f t="shared" si="3"/>
        <v>0</v>
      </c>
      <c r="V31" s="334"/>
    </row>
    <row r="32" spans="2:22" ht="15.6" customHeight="1">
      <c r="B32" s="704"/>
      <c r="C32" s="155"/>
      <c r="D32" s="455"/>
      <c r="E32" s="456"/>
      <c r="F32" s="150"/>
      <c r="G32" s="455"/>
      <c r="H32" s="456"/>
      <c r="I32" s="150"/>
      <c r="J32" s="455"/>
      <c r="K32" s="456"/>
      <c r="L32" s="150"/>
      <c r="M32" s="455"/>
      <c r="N32" s="456"/>
      <c r="O32" s="150"/>
      <c r="P32" s="455"/>
      <c r="Q32" s="456"/>
      <c r="R32" s="150"/>
      <c r="T32" s="330">
        <f t="shared" si="2"/>
        <v>0</v>
      </c>
      <c r="U32" s="182">
        <f t="shared" si="3"/>
        <v>0</v>
      </c>
      <c r="V32" s="334"/>
    </row>
    <row r="33" spans="2:22" ht="15.6" customHeight="1">
      <c r="B33" s="704"/>
      <c r="C33" s="155"/>
      <c r="D33" s="455"/>
      <c r="E33" s="456"/>
      <c r="F33" s="150"/>
      <c r="G33" s="455"/>
      <c r="H33" s="456"/>
      <c r="I33" s="150"/>
      <c r="J33" s="455"/>
      <c r="K33" s="456"/>
      <c r="L33" s="150"/>
      <c r="M33" s="455"/>
      <c r="N33" s="456"/>
      <c r="O33" s="150"/>
      <c r="P33" s="455"/>
      <c r="Q33" s="456"/>
      <c r="R33" s="150"/>
      <c r="T33" s="330">
        <f t="shared" si="2"/>
        <v>0</v>
      </c>
      <c r="U33" s="182">
        <f t="shared" si="3"/>
        <v>0</v>
      </c>
      <c r="V33" s="334"/>
    </row>
    <row r="34" spans="2:22" ht="15.6" customHeight="1">
      <c r="B34" s="704"/>
      <c r="C34" s="155"/>
      <c r="D34" s="455"/>
      <c r="E34" s="456"/>
      <c r="F34" s="150"/>
      <c r="G34" s="455"/>
      <c r="H34" s="456"/>
      <c r="I34" s="150"/>
      <c r="J34" s="455"/>
      <c r="K34" s="456"/>
      <c r="L34" s="150"/>
      <c r="M34" s="455"/>
      <c r="N34" s="456"/>
      <c r="O34" s="150"/>
      <c r="P34" s="455"/>
      <c r="Q34" s="456"/>
      <c r="R34" s="150"/>
      <c r="T34" s="330">
        <f t="shared" si="2"/>
        <v>0</v>
      </c>
      <c r="U34" s="182">
        <f t="shared" si="3"/>
        <v>0</v>
      </c>
      <c r="V34" s="334"/>
    </row>
    <row r="35" spans="2:22" ht="15.6" customHeight="1">
      <c r="B35" s="704"/>
      <c r="C35" s="155"/>
      <c r="D35" s="455"/>
      <c r="E35" s="456"/>
      <c r="F35" s="150"/>
      <c r="G35" s="455"/>
      <c r="H35" s="456"/>
      <c r="I35" s="150"/>
      <c r="J35" s="455"/>
      <c r="K35" s="456"/>
      <c r="L35" s="150"/>
      <c r="M35" s="455"/>
      <c r="N35" s="456"/>
      <c r="O35" s="150"/>
      <c r="P35" s="455"/>
      <c r="Q35" s="456"/>
      <c r="R35" s="150"/>
      <c r="T35" s="330">
        <f t="shared" si="2"/>
        <v>0</v>
      </c>
      <c r="U35" s="182">
        <f t="shared" si="3"/>
        <v>0</v>
      </c>
      <c r="V35" s="334"/>
    </row>
    <row r="36" spans="2:22" ht="15.6" customHeight="1">
      <c r="B36" s="704"/>
      <c r="C36" s="155"/>
      <c r="D36" s="455"/>
      <c r="E36" s="456"/>
      <c r="F36" s="150"/>
      <c r="G36" s="455"/>
      <c r="H36" s="456"/>
      <c r="I36" s="150"/>
      <c r="J36" s="455"/>
      <c r="K36" s="456"/>
      <c r="L36" s="150"/>
      <c r="M36" s="455"/>
      <c r="N36" s="456"/>
      <c r="O36" s="150"/>
      <c r="P36" s="455"/>
      <c r="Q36" s="456"/>
      <c r="R36" s="150"/>
      <c r="T36" s="330">
        <f t="shared" si="2"/>
        <v>0</v>
      </c>
      <c r="U36" s="182">
        <f t="shared" si="3"/>
        <v>0</v>
      </c>
      <c r="V36" s="334"/>
    </row>
    <row r="37" spans="2:22" ht="15.6" customHeight="1">
      <c r="B37" s="704"/>
      <c r="C37" s="155"/>
      <c r="D37" s="455"/>
      <c r="E37" s="456"/>
      <c r="F37" s="150"/>
      <c r="G37" s="455"/>
      <c r="H37" s="456"/>
      <c r="I37" s="150"/>
      <c r="J37" s="455"/>
      <c r="K37" s="456"/>
      <c r="L37" s="150"/>
      <c r="M37" s="455"/>
      <c r="N37" s="456"/>
      <c r="O37" s="150"/>
      <c r="P37" s="455"/>
      <c r="Q37" s="456"/>
      <c r="R37" s="150"/>
      <c r="T37" s="330">
        <f t="shared" si="2"/>
        <v>0</v>
      </c>
      <c r="U37" s="182">
        <f t="shared" si="3"/>
        <v>0</v>
      </c>
      <c r="V37" s="334"/>
    </row>
    <row r="38" spans="2:22" ht="15.6" customHeight="1">
      <c r="B38" s="704"/>
      <c r="C38" s="155"/>
      <c r="D38" s="455"/>
      <c r="E38" s="456"/>
      <c r="F38" s="150"/>
      <c r="G38" s="455"/>
      <c r="H38" s="456"/>
      <c r="I38" s="150"/>
      <c r="J38" s="455"/>
      <c r="K38" s="456"/>
      <c r="L38" s="150"/>
      <c r="M38" s="455"/>
      <c r="N38" s="456"/>
      <c r="O38" s="150"/>
      <c r="P38" s="455"/>
      <c r="Q38" s="456"/>
      <c r="R38" s="150"/>
      <c r="T38" s="330">
        <f t="shared" si="2"/>
        <v>0</v>
      </c>
      <c r="U38" s="182">
        <f t="shared" si="3"/>
        <v>0</v>
      </c>
      <c r="V38" s="334"/>
    </row>
    <row r="39" spans="2:22" ht="15.6" customHeight="1">
      <c r="B39" s="704"/>
      <c r="C39" s="155"/>
      <c r="D39" s="455"/>
      <c r="E39" s="456"/>
      <c r="F39" s="150"/>
      <c r="G39" s="455"/>
      <c r="H39" s="456"/>
      <c r="I39" s="150"/>
      <c r="J39" s="455"/>
      <c r="K39" s="456"/>
      <c r="L39" s="150"/>
      <c r="M39" s="455"/>
      <c r="N39" s="456"/>
      <c r="O39" s="150"/>
      <c r="P39" s="455"/>
      <c r="Q39" s="456"/>
      <c r="R39" s="150"/>
      <c r="T39" s="330">
        <f t="shared" si="2"/>
        <v>0</v>
      </c>
      <c r="U39" s="182">
        <f t="shared" si="3"/>
        <v>0</v>
      </c>
      <c r="V39" s="334"/>
    </row>
    <row r="40" spans="2:22" ht="15.6" customHeight="1">
      <c r="B40" s="704"/>
      <c r="C40" s="155"/>
      <c r="D40" s="455"/>
      <c r="E40" s="456"/>
      <c r="F40" s="150"/>
      <c r="G40" s="455"/>
      <c r="H40" s="456"/>
      <c r="I40" s="150"/>
      <c r="J40" s="455"/>
      <c r="K40" s="456"/>
      <c r="L40" s="150"/>
      <c r="M40" s="455"/>
      <c r="N40" s="456"/>
      <c r="O40" s="150"/>
      <c r="P40" s="455"/>
      <c r="Q40" s="456"/>
      <c r="R40" s="150"/>
      <c r="T40" s="330">
        <f t="shared" si="2"/>
        <v>0</v>
      </c>
      <c r="U40" s="182">
        <f t="shared" si="3"/>
        <v>0</v>
      </c>
      <c r="V40" s="334"/>
    </row>
    <row r="41" spans="2:22" ht="15.6" customHeight="1">
      <c r="B41" s="704"/>
      <c r="C41" s="155"/>
      <c r="D41" s="455"/>
      <c r="E41" s="456"/>
      <c r="F41" s="150"/>
      <c r="G41" s="455"/>
      <c r="H41" s="456"/>
      <c r="I41" s="150"/>
      <c r="J41" s="455"/>
      <c r="K41" s="456"/>
      <c r="L41" s="150"/>
      <c r="M41" s="455"/>
      <c r="N41" s="456"/>
      <c r="O41" s="150"/>
      <c r="P41" s="455"/>
      <c r="Q41" s="456"/>
      <c r="R41" s="150"/>
      <c r="T41" s="330">
        <f t="shared" si="2"/>
        <v>0</v>
      </c>
      <c r="U41" s="182">
        <f t="shared" si="3"/>
        <v>0</v>
      </c>
      <c r="V41" s="334"/>
    </row>
    <row r="42" spans="2:22" ht="15.6" customHeight="1">
      <c r="B42" s="704"/>
      <c r="C42" s="155"/>
      <c r="D42" s="455"/>
      <c r="E42" s="456"/>
      <c r="F42" s="150"/>
      <c r="G42" s="455"/>
      <c r="H42" s="456"/>
      <c r="I42" s="150"/>
      <c r="J42" s="455"/>
      <c r="K42" s="456"/>
      <c r="L42" s="150"/>
      <c r="M42" s="455"/>
      <c r="N42" s="456"/>
      <c r="O42" s="150"/>
      <c r="P42" s="455"/>
      <c r="Q42" s="456"/>
      <c r="R42" s="150"/>
      <c r="T42" s="330">
        <f t="shared" si="2"/>
        <v>0</v>
      </c>
      <c r="U42" s="182">
        <f t="shared" si="3"/>
        <v>0</v>
      </c>
      <c r="V42" s="334"/>
    </row>
    <row r="43" spans="2:22" ht="15.6" customHeight="1">
      <c r="B43" s="704"/>
      <c r="C43" s="156"/>
      <c r="D43" s="457"/>
      <c r="E43" s="458"/>
      <c r="F43" s="329"/>
      <c r="G43" s="457"/>
      <c r="H43" s="458"/>
      <c r="I43" s="329"/>
      <c r="J43" s="457"/>
      <c r="K43" s="458"/>
      <c r="L43" s="329"/>
      <c r="M43" s="457"/>
      <c r="N43" s="458"/>
      <c r="O43" s="329"/>
      <c r="P43" s="457"/>
      <c r="Q43" s="458"/>
      <c r="R43" s="329"/>
      <c r="T43" s="331">
        <f t="shared" si="2"/>
        <v>0</v>
      </c>
      <c r="U43" s="183">
        <f>SUM(E43,H43,K43,N43,Q43)</f>
        <v>0</v>
      </c>
      <c r="V43" s="159"/>
    </row>
    <row r="44" spans="2:22" s="29" customFormat="1" ht="15.6" customHeight="1">
      <c r="B44" s="339"/>
      <c r="C44" s="190" t="s">
        <v>623</v>
      </c>
      <c r="D44" s="461">
        <f>SUM(D22:D43)</f>
        <v>0</v>
      </c>
      <c r="E44" s="462">
        <f>SUM(E22:E43)</f>
        <v>0</v>
      </c>
      <c r="F44" s="191"/>
      <c r="G44" s="467">
        <f>SUM(G22:G43)</f>
        <v>0</v>
      </c>
      <c r="H44" s="468">
        <f>SUM(H22:H43)</f>
        <v>0</v>
      </c>
      <c r="I44" s="191"/>
      <c r="J44" s="467">
        <f>SUM(J22:J43)</f>
        <v>0</v>
      </c>
      <c r="K44" s="468">
        <f>SUM(K22:K43)</f>
        <v>0</v>
      </c>
      <c r="L44" s="191"/>
      <c r="M44" s="467">
        <f>SUM(M22:M43)</f>
        <v>0</v>
      </c>
      <c r="N44" s="468">
        <f>SUM(N22:N43)</f>
        <v>0</v>
      </c>
      <c r="O44" s="191"/>
      <c r="P44" s="467">
        <f>SUM(P22:P43)</f>
        <v>0</v>
      </c>
      <c r="Q44" s="468">
        <f>SUM(Q22:Q43)</f>
        <v>0</v>
      </c>
      <c r="R44" s="191"/>
      <c r="T44" s="192"/>
      <c r="U44" s="470">
        <f>SUM(U22:U43)</f>
        <v>0</v>
      </c>
      <c r="V44" s="191"/>
    </row>
    <row r="45" spans="2:22" s="30" customFormat="1" ht="15.6" customHeight="1">
      <c r="B45" s="40"/>
      <c r="C45" s="193" t="s">
        <v>174</v>
      </c>
      <c r="D45" s="463">
        <f>D20-D44</f>
        <v>0</v>
      </c>
      <c r="E45" s="464">
        <f>E20-E44</f>
        <v>0</v>
      </c>
      <c r="F45" s="172"/>
      <c r="G45" s="463">
        <f>G20-G44</f>
        <v>0</v>
      </c>
      <c r="H45" s="464">
        <f>H20-H44</f>
        <v>0</v>
      </c>
      <c r="I45" s="172"/>
      <c r="J45" s="463">
        <f>J20-J44</f>
        <v>0</v>
      </c>
      <c r="K45" s="464">
        <f>K20-K44</f>
        <v>0</v>
      </c>
      <c r="L45" s="173"/>
      <c r="M45" s="463">
        <f>M20-M44</f>
        <v>0</v>
      </c>
      <c r="N45" s="464">
        <f>N20-N44</f>
        <v>0</v>
      </c>
      <c r="O45" s="173"/>
      <c r="P45" s="463">
        <f>P20-P44</f>
        <v>0</v>
      </c>
      <c r="Q45" s="464">
        <f>Q20-Q44</f>
        <v>0</v>
      </c>
      <c r="R45" s="173"/>
      <c r="T45" s="160"/>
      <c r="U45" s="161"/>
      <c r="V45" s="162"/>
    </row>
    <row r="46" spans="2:22" ht="15.6" customHeight="1">
      <c r="B46" s="40"/>
      <c r="C46" s="157" t="str">
        <f>'Prévision annuelle'!A33</f>
        <v>Dépenses courantes</v>
      </c>
      <c r="D46" s="588"/>
      <c r="E46" s="589"/>
      <c r="F46" s="590"/>
      <c r="G46" s="588"/>
      <c r="H46" s="589"/>
      <c r="I46" s="590"/>
      <c r="J46" s="591"/>
      <c r="K46" s="592"/>
      <c r="L46" s="593"/>
      <c r="M46" s="591"/>
      <c r="N46" s="592"/>
      <c r="O46" s="593"/>
      <c r="P46" s="591"/>
      <c r="Q46" s="592"/>
      <c r="R46" s="593"/>
      <c r="T46" s="594" t="str">
        <f>C46</f>
        <v>Dépenses courantes</v>
      </c>
      <c r="U46" s="595"/>
      <c r="V46" s="596"/>
    </row>
    <row r="47" spans="2:22" ht="15.6" customHeight="1">
      <c r="B47" s="697" t="str">
        <f>'Prévision annuelle'!A33</f>
        <v>Dépenses courantes</v>
      </c>
      <c r="C47" s="154"/>
      <c r="D47" s="576"/>
      <c r="E47" s="577"/>
      <c r="F47" s="149"/>
      <c r="G47" s="576"/>
      <c r="H47" s="577"/>
      <c r="I47" s="149"/>
      <c r="J47" s="576"/>
      <c r="K47" s="577"/>
      <c r="L47" s="149"/>
      <c r="M47" s="576"/>
      <c r="N47" s="577"/>
      <c r="O47" s="149"/>
      <c r="P47" s="576"/>
      <c r="Q47" s="577"/>
      <c r="R47" s="149"/>
      <c r="T47" s="597">
        <f t="shared" ref="T47:T65" si="4">C47</f>
        <v>0</v>
      </c>
      <c r="U47" s="598">
        <f t="shared" ref="U47:U65" si="5">SUM(E47,H47,K47,N47,Q47)</f>
        <v>0</v>
      </c>
      <c r="V47" s="333"/>
    </row>
    <row r="48" spans="2:22" ht="15.6" customHeight="1">
      <c r="B48" s="697"/>
      <c r="C48" s="155"/>
      <c r="D48" s="455"/>
      <c r="E48" s="456"/>
      <c r="F48" s="150"/>
      <c r="G48" s="455"/>
      <c r="H48" s="456"/>
      <c r="I48" s="150"/>
      <c r="J48" s="455"/>
      <c r="K48" s="456"/>
      <c r="L48" s="150"/>
      <c r="M48" s="455"/>
      <c r="N48" s="456"/>
      <c r="O48" s="150"/>
      <c r="P48" s="455"/>
      <c r="Q48" s="456"/>
      <c r="R48" s="150"/>
      <c r="T48" s="332">
        <f t="shared" si="4"/>
        <v>0</v>
      </c>
      <c r="U48" s="182">
        <f t="shared" si="5"/>
        <v>0</v>
      </c>
      <c r="V48" s="334"/>
    </row>
    <row r="49" spans="2:22" ht="15.6" customHeight="1">
      <c r="B49" s="697"/>
      <c r="C49" s="155"/>
      <c r="D49" s="455"/>
      <c r="E49" s="456"/>
      <c r="F49" s="150"/>
      <c r="G49" s="455"/>
      <c r="H49" s="456"/>
      <c r="I49" s="150"/>
      <c r="J49" s="455"/>
      <c r="K49" s="456"/>
      <c r="L49" s="150"/>
      <c r="M49" s="455"/>
      <c r="N49" s="456"/>
      <c r="O49" s="150"/>
      <c r="P49" s="455"/>
      <c r="Q49" s="456"/>
      <c r="R49" s="150"/>
      <c r="T49" s="332">
        <f t="shared" si="4"/>
        <v>0</v>
      </c>
      <c r="U49" s="182">
        <f t="shared" si="5"/>
        <v>0</v>
      </c>
      <c r="V49" s="334"/>
    </row>
    <row r="50" spans="2:22" ht="15.6" customHeight="1">
      <c r="B50" s="697"/>
      <c r="C50" s="155"/>
      <c r="D50" s="455"/>
      <c r="E50" s="456"/>
      <c r="F50" s="150"/>
      <c r="G50" s="455"/>
      <c r="H50" s="456"/>
      <c r="I50" s="150"/>
      <c r="J50" s="455"/>
      <c r="K50" s="456"/>
      <c r="L50" s="150"/>
      <c r="M50" s="455"/>
      <c r="N50" s="456"/>
      <c r="O50" s="150"/>
      <c r="P50" s="455"/>
      <c r="Q50" s="456"/>
      <c r="R50" s="150"/>
      <c r="T50" s="332">
        <f t="shared" si="4"/>
        <v>0</v>
      </c>
      <c r="U50" s="182">
        <f t="shared" si="5"/>
        <v>0</v>
      </c>
      <c r="V50" s="334"/>
    </row>
    <row r="51" spans="2:22" ht="15.6" customHeight="1">
      <c r="B51" s="697"/>
      <c r="C51" s="155"/>
      <c r="D51" s="455"/>
      <c r="E51" s="456"/>
      <c r="F51" s="150"/>
      <c r="G51" s="455"/>
      <c r="H51" s="456"/>
      <c r="I51" s="150"/>
      <c r="J51" s="455"/>
      <c r="K51" s="456"/>
      <c r="L51" s="150"/>
      <c r="M51" s="455"/>
      <c r="N51" s="456"/>
      <c r="O51" s="150"/>
      <c r="P51" s="455"/>
      <c r="Q51" s="456"/>
      <c r="R51" s="150"/>
      <c r="T51" s="332">
        <f t="shared" si="4"/>
        <v>0</v>
      </c>
      <c r="U51" s="182">
        <f t="shared" si="5"/>
        <v>0</v>
      </c>
      <c r="V51" s="334"/>
    </row>
    <row r="52" spans="2:22" ht="15.6" customHeight="1">
      <c r="B52" s="697"/>
      <c r="C52" s="155"/>
      <c r="D52" s="455"/>
      <c r="E52" s="456"/>
      <c r="F52" s="150"/>
      <c r="G52" s="455"/>
      <c r="H52" s="456"/>
      <c r="I52" s="150"/>
      <c r="J52" s="455"/>
      <c r="K52" s="456"/>
      <c r="L52" s="150"/>
      <c r="M52" s="455"/>
      <c r="N52" s="456"/>
      <c r="O52" s="150"/>
      <c r="P52" s="455"/>
      <c r="Q52" s="456"/>
      <c r="R52" s="150"/>
      <c r="T52" s="332">
        <f t="shared" si="4"/>
        <v>0</v>
      </c>
      <c r="U52" s="182">
        <f t="shared" si="5"/>
        <v>0</v>
      </c>
      <c r="V52" s="334"/>
    </row>
    <row r="53" spans="2:22" ht="15.6" customHeight="1">
      <c r="B53" s="697"/>
      <c r="C53" s="155"/>
      <c r="D53" s="455"/>
      <c r="E53" s="456"/>
      <c r="F53" s="150"/>
      <c r="G53" s="455"/>
      <c r="H53" s="456"/>
      <c r="I53" s="150"/>
      <c r="J53" s="455"/>
      <c r="K53" s="456"/>
      <c r="L53" s="150"/>
      <c r="M53" s="455"/>
      <c r="N53" s="456"/>
      <c r="O53" s="150"/>
      <c r="P53" s="455"/>
      <c r="Q53" s="456"/>
      <c r="R53" s="150"/>
      <c r="T53" s="332">
        <f t="shared" si="4"/>
        <v>0</v>
      </c>
      <c r="U53" s="182">
        <f t="shared" si="5"/>
        <v>0</v>
      </c>
      <c r="V53" s="334"/>
    </row>
    <row r="54" spans="2:22" ht="15.6" customHeight="1">
      <c r="B54" s="697"/>
      <c r="C54" s="155"/>
      <c r="D54" s="455"/>
      <c r="E54" s="456"/>
      <c r="F54" s="150"/>
      <c r="G54" s="455"/>
      <c r="H54" s="456"/>
      <c r="I54" s="150"/>
      <c r="J54" s="455"/>
      <c r="K54" s="456"/>
      <c r="L54" s="150"/>
      <c r="M54" s="455"/>
      <c r="N54" s="456"/>
      <c r="O54" s="150"/>
      <c r="P54" s="455"/>
      <c r="Q54" s="456"/>
      <c r="R54" s="150"/>
      <c r="T54" s="332">
        <f t="shared" si="4"/>
        <v>0</v>
      </c>
      <c r="U54" s="182">
        <f t="shared" si="5"/>
        <v>0</v>
      </c>
      <c r="V54" s="334"/>
    </row>
    <row r="55" spans="2:22" ht="15.6" customHeight="1">
      <c r="B55" s="697"/>
      <c r="C55" s="155"/>
      <c r="D55" s="455"/>
      <c r="E55" s="456"/>
      <c r="F55" s="150"/>
      <c r="G55" s="455"/>
      <c r="H55" s="456"/>
      <c r="I55" s="150"/>
      <c r="J55" s="455"/>
      <c r="K55" s="456"/>
      <c r="L55" s="150"/>
      <c r="M55" s="455"/>
      <c r="N55" s="456"/>
      <c r="O55" s="150"/>
      <c r="P55" s="455"/>
      <c r="Q55" s="456"/>
      <c r="R55" s="150"/>
      <c r="T55" s="332">
        <f t="shared" si="4"/>
        <v>0</v>
      </c>
      <c r="U55" s="182">
        <f t="shared" si="5"/>
        <v>0</v>
      </c>
      <c r="V55" s="334"/>
    </row>
    <row r="56" spans="2:22" ht="15.6" customHeight="1">
      <c r="B56" s="697"/>
      <c r="C56" s="155"/>
      <c r="D56" s="455"/>
      <c r="E56" s="456"/>
      <c r="F56" s="150"/>
      <c r="G56" s="455"/>
      <c r="H56" s="456"/>
      <c r="I56" s="150"/>
      <c r="J56" s="455"/>
      <c r="K56" s="456"/>
      <c r="L56" s="150"/>
      <c r="M56" s="455"/>
      <c r="N56" s="456"/>
      <c r="O56" s="150"/>
      <c r="P56" s="455"/>
      <c r="Q56" s="456"/>
      <c r="R56" s="150"/>
      <c r="T56" s="332">
        <f t="shared" si="4"/>
        <v>0</v>
      </c>
      <c r="U56" s="182">
        <f t="shared" si="5"/>
        <v>0</v>
      </c>
      <c r="V56" s="334"/>
    </row>
    <row r="57" spans="2:22" ht="15.6" customHeight="1">
      <c r="B57" s="697"/>
      <c r="C57" s="155"/>
      <c r="D57" s="455"/>
      <c r="E57" s="456"/>
      <c r="F57" s="150"/>
      <c r="G57" s="455"/>
      <c r="H57" s="456"/>
      <c r="I57" s="150"/>
      <c r="J57" s="455"/>
      <c r="K57" s="456"/>
      <c r="L57" s="150"/>
      <c r="M57" s="455"/>
      <c r="N57" s="456"/>
      <c r="O57" s="150"/>
      <c r="P57" s="455"/>
      <c r="Q57" s="456"/>
      <c r="R57" s="150"/>
      <c r="T57" s="332">
        <f t="shared" si="4"/>
        <v>0</v>
      </c>
      <c r="U57" s="182">
        <f>SUM(E57,H57,K57,N57,Q57)</f>
        <v>0</v>
      </c>
      <c r="V57" s="334"/>
    </row>
    <row r="58" spans="2:22" ht="15.6" customHeight="1">
      <c r="B58" s="697"/>
      <c r="C58" s="155"/>
      <c r="D58" s="455"/>
      <c r="E58" s="456"/>
      <c r="F58" s="150"/>
      <c r="G58" s="455"/>
      <c r="H58" s="456"/>
      <c r="I58" s="150"/>
      <c r="J58" s="455"/>
      <c r="K58" s="456"/>
      <c r="L58" s="150"/>
      <c r="M58" s="455"/>
      <c r="N58" s="456"/>
      <c r="O58" s="150"/>
      <c r="P58" s="455"/>
      <c r="Q58" s="456"/>
      <c r="R58" s="150"/>
      <c r="T58" s="332">
        <f t="shared" si="4"/>
        <v>0</v>
      </c>
      <c r="U58" s="182">
        <f>SUM(E58,H58,K58,N58,Q58)</f>
        <v>0</v>
      </c>
      <c r="V58" s="334"/>
    </row>
    <row r="59" spans="2:22" ht="15.6" customHeight="1">
      <c r="B59" s="697"/>
      <c r="C59" s="155"/>
      <c r="D59" s="455"/>
      <c r="E59" s="456"/>
      <c r="F59" s="150"/>
      <c r="G59" s="455"/>
      <c r="H59" s="456"/>
      <c r="I59" s="150"/>
      <c r="J59" s="455"/>
      <c r="K59" s="456"/>
      <c r="L59" s="150"/>
      <c r="M59" s="455"/>
      <c r="N59" s="456"/>
      <c r="O59" s="150"/>
      <c r="P59" s="455"/>
      <c r="Q59" s="456"/>
      <c r="R59" s="150"/>
      <c r="T59" s="332">
        <f t="shared" si="4"/>
        <v>0</v>
      </c>
      <c r="U59" s="182">
        <f t="shared" si="5"/>
        <v>0</v>
      </c>
      <c r="V59" s="334"/>
    </row>
    <row r="60" spans="2:22" ht="15.6" customHeight="1">
      <c r="B60" s="697"/>
      <c r="C60" s="155"/>
      <c r="D60" s="455"/>
      <c r="E60" s="456"/>
      <c r="F60" s="150"/>
      <c r="G60" s="455"/>
      <c r="H60" s="456"/>
      <c r="I60" s="150"/>
      <c r="J60" s="455"/>
      <c r="K60" s="456"/>
      <c r="L60" s="150"/>
      <c r="M60" s="455"/>
      <c r="N60" s="456"/>
      <c r="O60" s="150"/>
      <c r="P60" s="455"/>
      <c r="Q60" s="456"/>
      <c r="R60" s="150"/>
      <c r="T60" s="332">
        <f t="shared" si="4"/>
        <v>0</v>
      </c>
      <c r="U60" s="182">
        <f t="shared" si="5"/>
        <v>0</v>
      </c>
      <c r="V60" s="334"/>
    </row>
    <row r="61" spans="2:22" ht="15.6" customHeight="1">
      <c r="B61" s="697"/>
      <c r="C61" s="155"/>
      <c r="D61" s="455"/>
      <c r="E61" s="456"/>
      <c r="F61" s="150"/>
      <c r="G61" s="455"/>
      <c r="H61" s="456"/>
      <c r="I61" s="150"/>
      <c r="J61" s="455"/>
      <c r="K61" s="456"/>
      <c r="L61" s="150"/>
      <c r="M61" s="455"/>
      <c r="N61" s="456"/>
      <c r="O61" s="150"/>
      <c r="P61" s="455"/>
      <c r="Q61" s="456"/>
      <c r="R61" s="150"/>
      <c r="T61" s="332">
        <f>C61</f>
        <v>0</v>
      </c>
      <c r="U61" s="182">
        <f t="shared" si="5"/>
        <v>0</v>
      </c>
      <c r="V61" s="334"/>
    </row>
    <row r="62" spans="2:22" ht="15.6" customHeight="1">
      <c r="B62" s="697"/>
      <c r="C62" s="155"/>
      <c r="D62" s="455"/>
      <c r="E62" s="456"/>
      <c r="F62" s="150"/>
      <c r="G62" s="455"/>
      <c r="H62" s="456"/>
      <c r="I62" s="150"/>
      <c r="J62" s="455"/>
      <c r="K62" s="456"/>
      <c r="L62" s="150"/>
      <c r="M62" s="455"/>
      <c r="N62" s="456"/>
      <c r="O62" s="150"/>
      <c r="P62" s="455"/>
      <c r="Q62" s="456"/>
      <c r="R62" s="150"/>
      <c r="T62" s="332">
        <f>C62</f>
        <v>0</v>
      </c>
      <c r="U62" s="182">
        <f t="shared" si="5"/>
        <v>0</v>
      </c>
      <c r="V62" s="334"/>
    </row>
    <row r="63" spans="2:22" ht="15.6" customHeight="1">
      <c r="B63" s="697"/>
      <c r="C63" s="155"/>
      <c r="D63" s="455"/>
      <c r="E63" s="456"/>
      <c r="F63" s="150"/>
      <c r="G63" s="455"/>
      <c r="H63" s="456"/>
      <c r="I63" s="150"/>
      <c r="J63" s="455"/>
      <c r="K63" s="456"/>
      <c r="L63" s="150"/>
      <c r="M63" s="455"/>
      <c r="N63" s="456"/>
      <c r="O63" s="150"/>
      <c r="P63" s="455"/>
      <c r="Q63" s="456"/>
      <c r="R63" s="150"/>
      <c r="T63" s="332">
        <f t="shared" si="4"/>
        <v>0</v>
      </c>
      <c r="U63" s="182">
        <f t="shared" si="5"/>
        <v>0</v>
      </c>
      <c r="V63" s="334"/>
    </row>
    <row r="64" spans="2:22" ht="15.6" customHeight="1">
      <c r="B64" s="697"/>
      <c r="C64" s="155"/>
      <c r="D64" s="455"/>
      <c r="E64" s="456"/>
      <c r="F64" s="150"/>
      <c r="G64" s="455"/>
      <c r="H64" s="456"/>
      <c r="I64" s="150"/>
      <c r="J64" s="455"/>
      <c r="K64" s="456"/>
      <c r="L64" s="150"/>
      <c r="M64" s="455"/>
      <c r="N64" s="456"/>
      <c r="O64" s="150"/>
      <c r="P64" s="455"/>
      <c r="Q64" s="456"/>
      <c r="R64" s="150"/>
      <c r="T64" s="332">
        <f t="shared" si="4"/>
        <v>0</v>
      </c>
      <c r="U64" s="182">
        <f t="shared" si="5"/>
        <v>0</v>
      </c>
      <c r="V64" s="334"/>
    </row>
    <row r="65" spans="1:47" ht="15.6" customHeight="1">
      <c r="B65" s="697"/>
      <c r="C65" s="156"/>
      <c r="D65" s="457"/>
      <c r="E65" s="458"/>
      <c r="F65" s="329"/>
      <c r="G65" s="457"/>
      <c r="H65" s="458"/>
      <c r="I65" s="329"/>
      <c r="J65" s="457"/>
      <c r="K65" s="458"/>
      <c r="L65" s="329"/>
      <c r="M65" s="457"/>
      <c r="N65" s="458"/>
      <c r="O65" s="329"/>
      <c r="P65" s="457"/>
      <c r="Q65" s="458"/>
      <c r="R65" s="329"/>
      <c r="T65" s="599">
        <f t="shared" si="4"/>
        <v>0</v>
      </c>
      <c r="U65" s="183">
        <f t="shared" si="5"/>
        <v>0</v>
      </c>
      <c r="V65" s="335"/>
    </row>
    <row r="66" spans="1:47" ht="15.6" customHeight="1">
      <c r="B66" s="40"/>
      <c r="C66" s="158" t="s">
        <v>145</v>
      </c>
      <c r="D66" s="465">
        <f>SUM(D47:D65)</f>
        <v>0</v>
      </c>
      <c r="E66" s="466">
        <f>SUM(E47:E65)</f>
        <v>0</v>
      </c>
      <c r="F66" s="152"/>
      <c r="G66" s="465">
        <f>SUM(G47:G65)</f>
        <v>0</v>
      </c>
      <c r="H66" s="466">
        <f>SUM(H47:H65)</f>
        <v>0</v>
      </c>
      <c r="I66" s="152"/>
      <c r="J66" s="465">
        <f>SUM(J47:J65)</f>
        <v>0</v>
      </c>
      <c r="K66" s="466">
        <f>SUM(K47:K65)</f>
        <v>0</v>
      </c>
      <c r="L66" s="153"/>
      <c r="M66" s="465">
        <f>SUM(M47:M65)</f>
        <v>0</v>
      </c>
      <c r="N66" s="466">
        <f>SUM(N47:N65)</f>
        <v>0</v>
      </c>
      <c r="O66" s="153"/>
      <c r="P66" s="465">
        <f>SUM(P47:P65)</f>
        <v>0</v>
      </c>
      <c r="Q66" s="466">
        <f>SUM(Q47:Q65)</f>
        <v>0</v>
      </c>
      <c r="R66" s="153"/>
      <c r="T66" s="163"/>
      <c r="U66" s="471">
        <f>SUM(U47:U65)</f>
        <v>0</v>
      </c>
      <c r="V66" s="164"/>
    </row>
    <row r="67" spans="1:47" s="24" customFormat="1" ht="15.6" customHeight="1">
      <c r="A67" s="30"/>
      <c r="B67" s="40"/>
      <c r="C67" s="603" t="s">
        <v>634</v>
      </c>
      <c r="D67" s="600">
        <f>D45-D66</f>
        <v>0</v>
      </c>
      <c r="E67" s="601">
        <f>E45-E66</f>
        <v>0</v>
      </c>
      <c r="F67" s="42"/>
      <c r="G67" s="600">
        <f>G45-G66</f>
        <v>0</v>
      </c>
      <c r="H67" s="601">
        <f>H45-H66</f>
        <v>0</v>
      </c>
      <c r="I67" s="42"/>
      <c r="J67" s="600">
        <f>J45-J66</f>
        <v>0</v>
      </c>
      <c r="K67" s="601">
        <f>K45-K66</f>
        <v>0</v>
      </c>
      <c r="L67" s="41"/>
      <c r="M67" s="600">
        <f>M45-M66</f>
        <v>0</v>
      </c>
      <c r="N67" s="601">
        <f>N45-N66</f>
        <v>0</v>
      </c>
      <c r="O67" s="41"/>
      <c r="P67" s="600">
        <f>P45-P66</f>
        <v>0</v>
      </c>
      <c r="Q67" s="601">
        <f>Q45-Q66</f>
        <v>0</v>
      </c>
      <c r="R67" s="41"/>
      <c r="S67" s="30"/>
      <c r="T67" s="194" t="s">
        <v>175</v>
      </c>
      <c r="U67" s="472">
        <f>U20-U44-U66</f>
        <v>0</v>
      </c>
      <c r="V67" s="195"/>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30" customHeight="1">
      <c r="A68" s="698" t="s">
        <v>579</v>
      </c>
      <c r="B68" s="698"/>
      <c r="C68" s="29"/>
      <c r="D68" s="29"/>
      <c r="E68" s="29"/>
      <c r="F68" s="43"/>
      <c r="G68" s="29"/>
      <c r="H68" s="29"/>
      <c r="I68" s="43"/>
      <c r="J68" s="29"/>
      <c r="K68" s="29"/>
      <c r="L68" s="29"/>
      <c r="M68" s="29"/>
      <c r="N68" s="29"/>
      <c r="O68" s="29"/>
      <c r="P68" s="29"/>
      <c r="Q68" s="29"/>
      <c r="R68" s="29"/>
      <c r="V68" s="473"/>
    </row>
    <row r="69" spans="1:47" s="30" customFormat="1" ht="31.2">
      <c r="A69" s="166" t="s">
        <v>152</v>
      </c>
      <c r="B69" s="167" t="s">
        <v>176</v>
      </c>
      <c r="C69" s="165" t="s">
        <v>569</v>
      </c>
      <c r="D69" s="717" t="s">
        <v>624</v>
      </c>
      <c r="E69" s="718"/>
      <c r="F69" s="120"/>
      <c r="G69" s="717" t="s">
        <v>625</v>
      </c>
      <c r="H69" s="718"/>
      <c r="I69" s="120"/>
      <c r="J69" s="717" t="s">
        <v>626</v>
      </c>
      <c r="K69" s="718"/>
      <c r="L69" s="121"/>
      <c r="M69" s="717" t="s">
        <v>627</v>
      </c>
      <c r="N69" s="718"/>
      <c r="O69" s="41"/>
      <c r="P69" s="717" t="s">
        <v>628</v>
      </c>
      <c r="Q69" s="718"/>
      <c r="R69" s="41"/>
    </row>
    <row r="70" spans="1:47" ht="15.6">
      <c r="A70" s="340">
        <f>Actifs!A10</f>
        <v>1</v>
      </c>
      <c r="B70" s="474"/>
      <c r="C70" s="341" t="str">
        <f>Actifs!B10</f>
        <v>Compte 1</v>
      </c>
      <c r="D70" s="476">
        <f>B70+SUMIF($F$14:$F$19,A70,$D$14:$D$19)-SUMIF($F$22:$F$43,A70,$D$22:$D$43)-SUMIF($F$47:$F$65,A70,$D$47:$D$65)</f>
        <v>0</v>
      </c>
      <c r="E70" s="477">
        <f>B70+SUMIF($F$14:$F$19,A70,$E$14:$E$19)-SUMIF($F$22:$F$43,A70,$E$22:$E$43)-SUMIF($F$47:$F$65,A70,$E$47:$E$65)</f>
        <v>0</v>
      </c>
      <c r="F70" s="122"/>
      <c r="G70" s="476">
        <f>D70+SUMIF($I$14:$I$19,A70,$G$14:$G$19)-SUMIF($I$22:$I$43,A70,$G$22:$G$43)-SUMIF($I$47:$I$65,A70,$G$47:$G$65)</f>
        <v>0</v>
      </c>
      <c r="H70" s="477">
        <f>E70+SUMIF($I$14:$I$19,A70,$H$14:$H$19)-SUMIF($I$22:$I$43,A70,$H$22:$H$43)-SUMIF($I$47:$I$65,A70,$H$47:$H$65)</f>
        <v>0</v>
      </c>
      <c r="I70" s="122"/>
      <c r="J70" s="476">
        <f>G70+SUMIF($L$14:$L$19,A70,$J$14:$J$19)-SUMIF($L$22:$L$43,A70,$J$22:$J$43)-SUMIF($L$47:$L$65,A70,$J$47:$J$65)</f>
        <v>0</v>
      </c>
      <c r="K70" s="477">
        <f>H70+SUMIF($L$14:$L$19,A70,$K$14:$K$19)-SUMIF($L$22:$L$43,A70,$K$22:$K$43)-SUMIF($L$47:$L$65,A70,$K$47:$K$65)</f>
        <v>0</v>
      </c>
      <c r="L70" s="123"/>
      <c r="M70" s="476">
        <f>J70+SUMIF($O$14:$O$19,A70,$M$14:$M$19)-SUMIF($O$22:$O$43,A70,$M$22:$M$43)-SUMIF($O$47:$O$65,A70,$M$47:$M$65)</f>
        <v>0</v>
      </c>
      <c r="N70" s="477">
        <f>K70+SUMIF($O$14:$O$19,A70,$N$14:$N$19)-SUMIF($O$22:$O$43,A70,$N$22:$N$43)-SUMIF($O$47:$O$65,A70,$N$47:$N$65)</f>
        <v>0</v>
      </c>
      <c r="P70" s="476">
        <f>M70+SUMIF($R$14:$R$19,A70,$P$14:$P$19)-SUMIF($R$22:$R$43,A70,$P$22:$P$43)-SUMIF($R$47:$R$65,A70,$P$47:$P$65)</f>
        <v>0</v>
      </c>
      <c r="Q70" s="477">
        <f>N70+SUMIF($R$14:$R$19,A70,$Q$14:$Q$19)-SUMIF($R$22:$R$43,A70,$Q$22:$Q$43)-SUMIF($R$47:$R$65,A70,$Q$47:$Q$65)</f>
        <v>0</v>
      </c>
      <c r="T70" s="30"/>
      <c r="U70" s="30"/>
      <c r="V70" s="30"/>
    </row>
    <row r="71" spans="1:47" ht="15.6">
      <c r="A71" s="340">
        <f>Actifs!A11</f>
        <v>2</v>
      </c>
      <c r="B71" s="474"/>
      <c r="C71" s="341" t="str">
        <f>Actifs!B11</f>
        <v>Compte 2</v>
      </c>
      <c r="D71" s="476">
        <f t="shared" ref="D71:D74" si="6">B71+SUMIF($F$14:$F$19,A71,$D$14:$D$19)-SUMIF($F$22:$F$43,A71,$D$22:$D$43)-SUMIF($F$47:$F$65,A71,$D$47:$D$65)</f>
        <v>0</v>
      </c>
      <c r="E71" s="477">
        <f t="shared" ref="E71:E74" si="7">B71+SUMIF($F$14:$F$19,A71,$E$14:$E$19)-SUMIF($F$22:$F$43,A71,$E$22:$E$43)-SUMIF($F$47:$F$65,A71,$E$47:$E$65)</f>
        <v>0</v>
      </c>
      <c r="G71" s="476">
        <f t="shared" ref="G71:G75" si="8">D71+SUMIF($I$14:$I$19,A71,$G$14:$G$19)-SUMIF($I$22:$I$43,A71,$G$22:$G$43)-SUMIF($I$47:$I$65,A71,$G$47:$G$65)</f>
        <v>0</v>
      </c>
      <c r="H71" s="477">
        <f t="shared" ref="H71:H75" si="9">E71+SUMIF($I$14:$I$19,A71,$H$14:$H$19)-SUMIF($I$22:$I$43,A71,$H$22:$H$43)-SUMIF($I$47:$I$65,A71,$H$47:$H$65)</f>
        <v>0</v>
      </c>
      <c r="J71" s="476">
        <f t="shared" ref="J71:J74" si="10">G71+SUMIF($L$14:$L$19,A71,$J$14:$J$19)-SUMIF($L$22:$L$43,A71,$J$22:$J$43)-SUMIF($L$47:$L$65,A71,$J$47:$J$65)</f>
        <v>0</v>
      </c>
      <c r="K71" s="477">
        <f t="shared" ref="K71:K75" si="11">H71+SUMIF($L$14:$L$19,A71,$K$14:$K$19)-SUMIF($L$22:$L$43,A71,$K$22:$K$43)-SUMIF($L$47:$L$65,A71,$K$47:$K$65)</f>
        <v>0</v>
      </c>
      <c r="M71" s="476">
        <f t="shared" ref="M71:M74" si="12">J71+SUMIF($O$14:$O$19,A71,$M$14:$M$19)-SUMIF($O$22:$O$43,A71,$M$22:$M$43)-SUMIF($O$47:$O$65,A71,$M$47:$M$65)</f>
        <v>0</v>
      </c>
      <c r="N71" s="477">
        <f t="shared" ref="N71:N74" si="13">K71+SUMIF($O$14:$O$19,A71,$N$14:$N$19)-SUMIF($O$22:$O$43,A71,$N$22:$N$43)-SUMIF($O$47:$O$65,A71,$N$47:$N$65)</f>
        <v>0</v>
      </c>
      <c r="P71" s="476">
        <f t="shared" ref="P71:P74" si="14">M71+SUMIF($R$14:$R$19,A71,$P$14:$P$19)-SUMIF($R$22:$R$43,A71,$P$22:$P$43)-SUMIF($R$47:$R$65,A71,$P$47:$P$65)</f>
        <v>0</v>
      </c>
      <c r="Q71" s="477">
        <f t="shared" ref="Q71:Q74" si="15">N71+SUMIF($R$14:$R$19,A71,$Q$14:$Q$19)-SUMIF($R$22:$R$43,A71,$Q$22:$Q$43)-SUMIF($R$47:$R$65,A71,$Q$47:$Q$65)</f>
        <v>0</v>
      </c>
      <c r="T71" s="30"/>
      <c r="U71" s="30"/>
      <c r="V71" s="30"/>
    </row>
    <row r="72" spans="1:47" ht="15.6">
      <c r="A72" s="340">
        <f>Actifs!A12</f>
        <v>3</v>
      </c>
      <c r="B72" s="474"/>
      <c r="C72" s="341" t="str">
        <f>Actifs!B12</f>
        <v>Compte 3</v>
      </c>
      <c r="D72" s="476">
        <f t="shared" si="6"/>
        <v>0</v>
      </c>
      <c r="E72" s="477">
        <f t="shared" si="7"/>
        <v>0</v>
      </c>
      <c r="G72" s="476">
        <f t="shared" si="8"/>
        <v>0</v>
      </c>
      <c r="H72" s="477">
        <f t="shared" si="9"/>
        <v>0</v>
      </c>
      <c r="J72" s="476">
        <f t="shared" si="10"/>
        <v>0</v>
      </c>
      <c r="K72" s="477">
        <f t="shared" si="11"/>
        <v>0</v>
      </c>
      <c r="M72" s="476">
        <f t="shared" si="12"/>
        <v>0</v>
      </c>
      <c r="N72" s="477">
        <f t="shared" si="13"/>
        <v>0</v>
      </c>
      <c r="P72" s="476">
        <f>M72+SUMIF($R$14:$R$19,A72,$P$14:$P$19)-SUMIF($R$22:$R$43,A72,$P$22:$P$43)-SUMIF($R$47:$R$65,A72,$P$47:$P$65)</f>
        <v>0</v>
      </c>
      <c r="Q72" s="477">
        <f t="shared" si="15"/>
        <v>0</v>
      </c>
      <c r="S72" s="699" t="s">
        <v>580</v>
      </c>
      <c r="T72" s="699"/>
      <c r="U72" s="30"/>
      <c r="V72" s="30"/>
    </row>
    <row r="73" spans="1:47" ht="15.6">
      <c r="A73" s="340">
        <f>Actifs!A13</f>
        <v>4</v>
      </c>
      <c r="B73" s="474"/>
      <c r="C73" s="341" t="str">
        <f>Actifs!B13</f>
        <v>Compte 4</v>
      </c>
      <c r="D73" s="476">
        <f t="shared" si="6"/>
        <v>0</v>
      </c>
      <c r="E73" s="477">
        <f t="shared" si="7"/>
        <v>0</v>
      </c>
      <c r="G73" s="476">
        <f t="shared" si="8"/>
        <v>0</v>
      </c>
      <c r="H73" s="477">
        <f t="shared" si="9"/>
        <v>0</v>
      </c>
      <c r="J73" s="476">
        <f t="shared" si="10"/>
        <v>0</v>
      </c>
      <c r="K73" s="477">
        <f t="shared" si="11"/>
        <v>0</v>
      </c>
      <c r="M73" s="476">
        <f t="shared" si="12"/>
        <v>0</v>
      </c>
      <c r="N73" s="477">
        <f t="shared" si="13"/>
        <v>0</v>
      </c>
      <c r="P73" s="476">
        <f t="shared" si="14"/>
        <v>0</v>
      </c>
      <c r="Q73" s="477">
        <f t="shared" si="15"/>
        <v>0</v>
      </c>
      <c r="S73" s="699"/>
      <c r="T73" s="699"/>
      <c r="U73" s="30"/>
      <c r="V73" s="30"/>
    </row>
    <row r="74" spans="1:47" ht="15.6">
      <c r="A74" s="340">
        <f>Actifs!A14</f>
        <v>5</v>
      </c>
      <c r="B74" s="474"/>
      <c r="C74" s="341" t="str">
        <f>Actifs!B14</f>
        <v>Compte 5</v>
      </c>
      <c r="D74" s="476">
        <f t="shared" si="6"/>
        <v>0</v>
      </c>
      <c r="E74" s="477">
        <f t="shared" si="7"/>
        <v>0</v>
      </c>
      <c r="G74" s="476">
        <f t="shared" si="8"/>
        <v>0</v>
      </c>
      <c r="H74" s="477">
        <f t="shared" si="9"/>
        <v>0</v>
      </c>
      <c r="J74" s="476">
        <f t="shared" si="10"/>
        <v>0</v>
      </c>
      <c r="K74" s="477">
        <f t="shared" si="11"/>
        <v>0</v>
      </c>
      <c r="M74" s="476">
        <f t="shared" si="12"/>
        <v>0</v>
      </c>
      <c r="N74" s="477">
        <f t="shared" si="13"/>
        <v>0</v>
      </c>
      <c r="P74" s="476">
        <f t="shared" si="14"/>
        <v>0</v>
      </c>
      <c r="Q74" s="477">
        <f t="shared" si="15"/>
        <v>0</v>
      </c>
      <c r="S74" s="699"/>
      <c r="T74" s="699"/>
      <c r="U74" s="30"/>
      <c r="V74" s="30"/>
    </row>
    <row r="75" spans="1:47" ht="15.6">
      <c r="A75" s="342">
        <f>Actifs!A15</f>
        <v>6</v>
      </c>
      <c r="B75" s="475"/>
      <c r="C75" s="343" t="str">
        <f>Actifs!B15</f>
        <v>Compte 6</v>
      </c>
      <c r="D75" s="478">
        <f>B75+SUMIF($F$14:$F$19,A75,$D$14:$D$19)-SUMIF($F$22:$F$43,A75,$D$22:$D$43)-SUMIF($F$47:$F$65,A75,$D$47:$D$65)</f>
        <v>0</v>
      </c>
      <c r="E75" s="479">
        <f>B75+SUMIF($F$14:$F$19,A75,$E$14:$E$19)-SUMIF($F$22:$F$43,A75,$E$22:$E$43)-SUMIF($F$47:$F$65,A75,$E$47:$E$65)</f>
        <v>0</v>
      </c>
      <c r="G75" s="478">
        <f t="shared" si="8"/>
        <v>0</v>
      </c>
      <c r="H75" s="479">
        <f t="shared" si="9"/>
        <v>0</v>
      </c>
      <c r="J75" s="478">
        <f>G75+SUMIF($L$14:$L$19,A75,$J$14:$J$19)-SUMIF($L$22:$L$43,A75,$J$22:$J$43)-SUMIF($L$47:$L$65,A75,$J$47:$J$65)</f>
        <v>0</v>
      </c>
      <c r="K75" s="602">
        <f t="shared" si="11"/>
        <v>0</v>
      </c>
      <c r="M75" s="478">
        <f>J75+SUMIF($O$14:$O$19,A75,$M$14:$M$19)-SUMIF($O$22:$O$43,A75,$M$22:$M$43)-SUMIF($O$47:$O$65,A75,$M$47:$M$65)</f>
        <v>0</v>
      </c>
      <c r="N75" s="479">
        <f>K75+SUMIF($O$14:$O$19,A75,$N$14:$N$19)-SUMIF($O$22:$O$43,A75,$N$22:$N$43)-SUMIF($O$47:$O$65,A75,$N$47:$N$65)</f>
        <v>0</v>
      </c>
      <c r="P75" s="478">
        <f>M75+SUMIF($R$14:$R$19,A75,$P$14:$P$19)-SUMIF($R$22:$R$43,A75,$P$22:$P$43)-SUMIF($R$47:$R$65,A75,$P$47:$P$65)</f>
        <v>0</v>
      </c>
      <c r="Q75" s="479">
        <f>N75+SUMIF($R$14:$R$19,A75,$Q$14:$Q$19)-SUMIF($R$22:$R$43,A75,$Q$22:$Q$43)-SUMIF($R$47:$R$65,A75,$Q$47:$Q$65)</f>
        <v>0</v>
      </c>
      <c r="S75" s="699"/>
      <c r="T75" s="699"/>
      <c r="U75" s="30"/>
      <c r="V75" s="30"/>
    </row>
    <row r="76" spans="1:47" ht="15.6">
      <c r="B76" s="480">
        <f>SUM(B70:B75)</f>
        <v>0</v>
      </c>
      <c r="D76" s="480">
        <f>SUM(D70:D75)</f>
        <v>0</v>
      </c>
      <c r="E76" s="464">
        <f>SUM(E70:E75)</f>
        <v>0</v>
      </c>
      <c r="G76" s="480">
        <f>SUM(G70:G75)</f>
        <v>0</v>
      </c>
      <c r="H76" s="480">
        <f>SUM(H70:H75)</f>
        <v>0</v>
      </c>
      <c r="J76" s="480">
        <f>SUM(J70:J75)</f>
        <v>0</v>
      </c>
      <c r="K76" s="464">
        <f>SUM(K70:K75)</f>
        <v>0</v>
      </c>
      <c r="M76" s="480">
        <f>SUM(M70:M75)</f>
        <v>0</v>
      </c>
      <c r="N76" s="481">
        <f>SUM(N70:N75)</f>
        <v>0</v>
      </c>
      <c r="P76" s="480">
        <f>SUM(P70:P75)</f>
        <v>0</v>
      </c>
      <c r="Q76" s="464">
        <f>SUM(Q70:Q75)</f>
        <v>0</v>
      </c>
      <c r="S76" s="699"/>
      <c r="T76" s="699"/>
      <c r="U76" s="30"/>
      <c r="V76" s="30"/>
    </row>
    <row r="77" spans="1:47">
      <c r="J77" s="48"/>
      <c r="K77" s="48"/>
    </row>
    <row r="78" spans="1:47" ht="15.6">
      <c r="C78" s="30"/>
      <c r="D78" s="652" t="s">
        <v>499</v>
      </c>
      <c r="E78" s="652"/>
      <c r="F78" s="652"/>
      <c r="G78" s="652"/>
      <c r="H78" s="652"/>
      <c r="I78" s="652"/>
      <c r="J78" s="652"/>
      <c r="K78" s="652"/>
      <c r="L78" s="652"/>
      <c r="M78" s="652"/>
      <c r="N78" s="108"/>
      <c r="O78" s="108"/>
      <c r="P78" s="108"/>
      <c r="Q78" s="108"/>
      <c r="R78" s="108"/>
      <c r="S78" s="108"/>
    </row>
  </sheetData>
  <sheetProtection algorithmName="SHA-512" hashValue="0rcOYT1JRnYUYbxXFz80zBExZyXtYDYyuXY1DRLX13tLC2S0+ylliSAnEvEaRYO8unewZcp7w+CAO8LyP9OaGg==" saltValue="YGgiI3TDIVPrEUXrolfF0A==" spinCount="100000" sheet="1" objects="1" scenarios="1"/>
  <mergeCells count="19">
    <mergeCell ref="D78:M78"/>
    <mergeCell ref="J2:R2"/>
    <mergeCell ref="J3:R3"/>
    <mergeCell ref="J4:R4"/>
    <mergeCell ref="J5:R5"/>
    <mergeCell ref="J69:K69"/>
    <mergeCell ref="M69:N69"/>
    <mergeCell ref="P69:Q69"/>
    <mergeCell ref="C3:C4"/>
    <mergeCell ref="A7:B9"/>
    <mergeCell ref="V7:V9"/>
    <mergeCell ref="C8:C9"/>
    <mergeCell ref="B14:B19"/>
    <mergeCell ref="S72:T76"/>
    <mergeCell ref="B22:B43"/>
    <mergeCell ref="B47:B65"/>
    <mergeCell ref="A68:B68"/>
    <mergeCell ref="D69:E69"/>
    <mergeCell ref="G69:H69"/>
  </mergeCells>
  <dataValidations count="2">
    <dataValidation type="list" allowBlank="1" showInputMessage="1" showErrorMessage="1" sqref="R47:R65 I22:I43 I14:I19 F14:F19 F47:F65 F22:F43 I47:I65 O14:O19 R14:R19 L14:L19 O22:O43 R22:R43 L22:L43 O47:O65 L47:L65" xr:uid="{DF380F76-B54A-472F-B998-4881A6CB8C3D}">
      <formula1>"1,2,3,4,5,6"</formula1>
    </dataValidation>
    <dataValidation type="list" allowBlank="1" showInputMessage="1" showErrorMessage="1" sqref="V22:V43" xr:uid="{2FCC248A-BEDC-40F5-88F9-4549E6E9CF63}">
      <formula1>Obligations_Liste</formula1>
    </dataValidation>
  </dataValidations>
  <hyperlinks>
    <hyperlink ref="C3:C4" location="Deb_Bilan" display="Retour au bilan" xr:uid="{9AB07ADB-FFB1-4C89-BECA-AB300756D41A}"/>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E30CC35-EE7C-44A8-921E-FFF903BBCA80}">
          <x14:formula1>
            <xm:f>'Bilan annuel'!$A$32:$A$50</xm:f>
          </x14:formula1>
          <xm:sqref>V47:V65</xm:sqref>
        </x14:dataValidation>
        <x14:dataValidation type="list" allowBlank="1" showInputMessage="1" showErrorMessage="1" xr:uid="{89F1FDCB-6B46-4B3B-8802-0E1E32D788C0}">
          <x14:formula1>
            <xm:f>'Bilan annuel'!$A$9:$A$14</xm:f>
          </x14:formula1>
          <xm:sqref>V14:V19</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E2A1C-9CD5-E74A-B31F-6D77B59B2BAC}">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705" t="s">
        <v>12</v>
      </c>
      <c r="K2" s="706"/>
      <c r="L2" s="706"/>
      <c r="M2" s="706"/>
      <c r="N2" s="706"/>
      <c r="O2" s="706"/>
      <c r="P2" s="706"/>
      <c r="Q2" s="706"/>
      <c r="R2" s="707"/>
      <c r="W2" s="116"/>
      <c r="X2" s="116"/>
      <c r="Y2" s="116"/>
      <c r="Z2" s="117"/>
      <c r="AA2" s="116"/>
      <c r="AB2" s="116"/>
      <c r="AC2" s="116"/>
    </row>
    <row r="3" spans="1:29" ht="15.6" customHeight="1">
      <c r="C3" s="635" t="s">
        <v>577</v>
      </c>
      <c r="D3" s="111"/>
      <c r="G3" s="107" t="s">
        <v>75</v>
      </c>
      <c r="H3" s="313">
        <f>'Bilan annuel'!C3</f>
        <v>0</v>
      </c>
      <c r="J3" s="708"/>
      <c r="K3" s="709"/>
      <c r="L3" s="709"/>
      <c r="M3" s="709"/>
      <c r="N3" s="709"/>
      <c r="O3" s="709"/>
      <c r="P3" s="709"/>
      <c r="Q3" s="709"/>
      <c r="R3" s="710"/>
      <c r="W3" s="318"/>
      <c r="X3" s="318"/>
      <c r="Y3" s="318"/>
      <c r="Z3" s="318"/>
      <c r="AA3" s="318"/>
      <c r="AB3" s="318"/>
      <c r="AC3" s="318"/>
    </row>
    <row r="4" spans="1:29" ht="15.6" customHeight="1" thickBot="1">
      <c r="B4" s="75"/>
      <c r="C4" s="636"/>
      <c r="D4" s="114"/>
      <c r="E4" s="114"/>
      <c r="F4" s="114"/>
      <c r="G4" s="114"/>
      <c r="H4" s="114"/>
      <c r="I4" s="115"/>
      <c r="J4" s="711"/>
      <c r="K4" s="712"/>
      <c r="L4" s="712"/>
      <c r="M4" s="712"/>
      <c r="N4" s="712"/>
      <c r="O4" s="712"/>
      <c r="P4" s="712"/>
      <c r="Q4" s="712"/>
      <c r="R4" s="713"/>
      <c r="W4" s="318"/>
      <c r="X4" s="318"/>
      <c r="Y4" s="318"/>
      <c r="Z4" s="318"/>
      <c r="AA4" s="318"/>
      <c r="AB4" s="318"/>
      <c r="AC4" s="318"/>
    </row>
    <row r="5" spans="1:29" ht="15.6" customHeight="1">
      <c r="D5" s="114"/>
      <c r="E5" s="114"/>
      <c r="F5" s="114"/>
      <c r="G5" s="114"/>
      <c r="H5" s="114"/>
      <c r="I5" s="115"/>
      <c r="J5" s="714"/>
      <c r="K5" s="715"/>
      <c r="L5" s="715"/>
      <c r="M5" s="715"/>
      <c r="N5" s="715"/>
      <c r="O5" s="715"/>
      <c r="P5" s="715"/>
      <c r="Q5" s="715"/>
      <c r="R5" s="716"/>
      <c r="S5" s="35"/>
      <c r="W5" s="318"/>
      <c r="X5" s="318"/>
      <c r="Y5" s="318"/>
      <c r="Z5" s="318"/>
      <c r="AA5" s="318"/>
      <c r="AB5" s="318"/>
      <c r="AC5" s="318"/>
    </row>
    <row r="6" spans="1:29" ht="15.6" customHeight="1">
      <c r="D6" s="38"/>
      <c r="E6" s="64"/>
      <c r="S6" s="35"/>
      <c r="W6" s="318"/>
      <c r="X6" s="318"/>
      <c r="Y6" s="318"/>
      <c r="Z6" s="318"/>
      <c r="AA6" s="318"/>
      <c r="AB6" s="318"/>
      <c r="AC6" s="318"/>
    </row>
    <row r="7" spans="1:29" ht="15.6" customHeight="1">
      <c r="A7" s="700" t="s">
        <v>578</v>
      </c>
      <c r="B7" s="700"/>
      <c r="D7" s="112" t="s">
        <v>162</v>
      </c>
      <c r="E7" s="319"/>
      <c r="F7" s="43"/>
      <c r="G7" s="112" t="s">
        <v>163</v>
      </c>
      <c r="H7" s="112"/>
      <c r="I7" s="43"/>
      <c r="J7" s="112" t="s">
        <v>164</v>
      </c>
      <c r="K7" s="112"/>
      <c r="L7" s="29"/>
      <c r="M7" s="112" t="s">
        <v>165</v>
      </c>
      <c r="N7" s="112"/>
      <c r="O7" s="112"/>
      <c r="P7" s="112" t="s">
        <v>166</v>
      </c>
      <c r="Q7" s="112"/>
      <c r="R7" s="112"/>
      <c r="S7" s="35"/>
      <c r="T7" s="336"/>
      <c r="U7" s="336"/>
      <c r="V7" s="701" t="s">
        <v>632</v>
      </c>
      <c r="W7" s="319"/>
      <c r="X7" s="319"/>
      <c r="Y7" s="319"/>
      <c r="Z7" s="319"/>
      <c r="AA7" s="319"/>
      <c r="AB7" s="319"/>
      <c r="AC7" s="319"/>
    </row>
    <row r="8" spans="1:29" ht="15.6" customHeight="1">
      <c r="A8" s="700"/>
      <c r="B8" s="700"/>
      <c r="C8" s="702" t="s">
        <v>185</v>
      </c>
      <c r="D8" s="113" t="s">
        <v>167</v>
      </c>
      <c r="E8" s="118"/>
      <c r="F8" s="42"/>
      <c r="G8" s="113" t="s">
        <v>167</v>
      </c>
      <c r="H8" s="337" t="str">
        <f>IF(E9&lt;&gt;0,E9+1,"")</f>
        <v/>
      </c>
      <c r="I8" s="42"/>
      <c r="J8" s="113" t="s">
        <v>167</v>
      </c>
      <c r="K8" s="337" t="str">
        <f>IF(H9&lt;&gt;0,H9+1,"")</f>
        <v/>
      </c>
      <c r="L8" s="41"/>
      <c r="M8" s="113" t="s">
        <v>167</v>
      </c>
      <c r="N8" s="337" t="str">
        <f>IF(K9&lt;&gt;0,K9+1,"")</f>
        <v/>
      </c>
      <c r="P8" s="113" t="s">
        <v>167</v>
      </c>
      <c r="Q8" s="337" t="str">
        <f>IF(N9&lt;&gt;0,N9+1,"")</f>
        <v/>
      </c>
      <c r="S8" s="35"/>
      <c r="T8" s="336"/>
      <c r="U8" s="336"/>
      <c r="V8" s="701"/>
    </row>
    <row r="9" spans="1:29" ht="15.6" customHeight="1">
      <c r="A9" s="700"/>
      <c r="B9" s="700"/>
      <c r="C9" s="702"/>
      <c r="D9" s="113" t="s">
        <v>168</v>
      </c>
      <c r="E9" s="119"/>
      <c r="G9" s="113" t="s">
        <v>168</v>
      </c>
      <c r="H9" s="119"/>
      <c r="J9" s="113" t="s">
        <v>168</v>
      </c>
      <c r="K9" s="119"/>
      <c r="M9" s="113" t="s">
        <v>168</v>
      </c>
      <c r="N9" s="119"/>
      <c r="O9" s="41"/>
      <c r="P9" s="113" t="s">
        <v>168</v>
      </c>
      <c r="Q9" s="119"/>
      <c r="R9" s="41"/>
      <c r="S9" s="35"/>
      <c r="T9" s="336"/>
      <c r="U9" s="336"/>
      <c r="V9" s="701"/>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68" t="s">
        <v>171</v>
      </c>
      <c r="E11" s="569" t="s">
        <v>172</v>
      </c>
      <c r="F11" s="570" t="s">
        <v>152</v>
      </c>
      <c r="G11" s="568" t="s">
        <v>171</v>
      </c>
      <c r="H11" s="569" t="s">
        <v>172</v>
      </c>
      <c r="I11" s="570" t="s">
        <v>152</v>
      </c>
      <c r="J11" s="568" t="s">
        <v>171</v>
      </c>
      <c r="K11" s="569" t="s">
        <v>172</v>
      </c>
      <c r="L11" s="570" t="s">
        <v>152</v>
      </c>
      <c r="M11" s="568" t="s">
        <v>171</v>
      </c>
      <c r="N11" s="569" t="s">
        <v>172</v>
      </c>
      <c r="O11" s="570" t="s">
        <v>152</v>
      </c>
      <c r="P11" s="568" t="s">
        <v>171</v>
      </c>
      <c r="Q11" s="569" t="s">
        <v>172</v>
      </c>
      <c r="R11" s="570" t="s">
        <v>152</v>
      </c>
      <c r="S11" s="35"/>
      <c r="T11" s="35"/>
      <c r="U11" s="35"/>
    </row>
    <row r="12" spans="1:29" s="30" customFormat="1" ht="15.6" customHeight="1">
      <c r="B12" s="338"/>
      <c r="C12" s="604" t="s">
        <v>635</v>
      </c>
      <c r="D12" s="571">
        <f>B76</f>
        <v>0</v>
      </c>
      <c r="E12" s="572">
        <f>D12</f>
        <v>0</v>
      </c>
      <c r="F12" s="573"/>
      <c r="G12" s="574">
        <f>D67</f>
        <v>0</v>
      </c>
      <c r="H12" s="575">
        <f>E67</f>
        <v>0</v>
      </c>
      <c r="I12" s="573"/>
      <c r="J12" s="574">
        <f>G67</f>
        <v>0</v>
      </c>
      <c r="K12" s="575">
        <f>H67</f>
        <v>0</v>
      </c>
      <c r="L12" s="573"/>
      <c r="M12" s="574">
        <f>J67</f>
        <v>0</v>
      </c>
      <c r="N12" s="575">
        <f>K67</f>
        <v>0</v>
      </c>
      <c r="O12" s="573"/>
      <c r="P12" s="574">
        <f>M67</f>
        <v>0</v>
      </c>
      <c r="Q12" s="575">
        <f>N67</f>
        <v>0</v>
      </c>
      <c r="R12" s="573"/>
      <c r="T12" s="174"/>
      <c r="U12" s="175" t="s">
        <v>169</v>
      </c>
      <c r="V12" s="36" t="s">
        <v>170</v>
      </c>
    </row>
    <row r="13" spans="1:29" s="37" customFormat="1" ht="15.6" customHeight="1">
      <c r="B13" s="176"/>
      <c r="C13" s="177" t="str">
        <f>'Prévision annuelle'!A10</f>
        <v>Revenus</v>
      </c>
      <c r="D13" s="178"/>
      <c r="E13" s="179"/>
      <c r="F13" s="180"/>
      <c r="G13" s="178"/>
      <c r="H13" s="179"/>
      <c r="I13" s="180"/>
      <c r="J13" s="178"/>
      <c r="K13" s="179"/>
      <c r="L13" s="180"/>
      <c r="M13" s="178"/>
      <c r="N13" s="179"/>
      <c r="O13" s="180"/>
      <c r="P13" s="178"/>
      <c r="Q13" s="179"/>
      <c r="R13" s="180"/>
      <c r="T13" s="181" t="str">
        <f>C13</f>
        <v>Revenus</v>
      </c>
      <c r="U13" s="179"/>
      <c r="V13" s="180"/>
    </row>
    <row r="14" spans="1:29" ht="15.6" customHeight="1">
      <c r="B14" s="703" t="str">
        <f>'Prévision annuelle'!A10</f>
        <v>Revenus</v>
      </c>
      <c r="C14" s="154"/>
      <c r="D14" s="576"/>
      <c r="E14" s="577"/>
      <c r="F14" s="149"/>
      <c r="G14" s="576"/>
      <c r="H14" s="577"/>
      <c r="I14" s="149"/>
      <c r="J14" s="576"/>
      <c r="K14" s="577"/>
      <c r="L14" s="149"/>
      <c r="M14" s="576"/>
      <c r="N14" s="577"/>
      <c r="O14" s="149"/>
      <c r="P14" s="576"/>
      <c r="Q14" s="577"/>
      <c r="R14" s="149"/>
      <c r="T14" s="578">
        <f t="shared" ref="T14:T19" si="0">C14</f>
        <v>0</v>
      </c>
      <c r="U14" s="579">
        <f t="shared" ref="U14:U19" si="1">SUM(E14,H14,K14,N14,Q14)</f>
        <v>0</v>
      </c>
      <c r="V14" s="333"/>
    </row>
    <row r="15" spans="1:29" ht="15.6" customHeight="1">
      <c r="B15" s="703"/>
      <c r="C15" s="155"/>
      <c r="D15" s="455"/>
      <c r="E15" s="456"/>
      <c r="F15" s="149"/>
      <c r="G15" s="455"/>
      <c r="H15" s="456"/>
      <c r="I15" s="149"/>
      <c r="J15" s="455"/>
      <c r="K15" s="456"/>
      <c r="L15" s="149"/>
      <c r="M15" s="455"/>
      <c r="N15" s="456"/>
      <c r="O15" s="149"/>
      <c r="P15" s="455"/>
      <c r="Q15" s="456"/>
      <c r="R15" s="149"/>
      <c r="T15" s="330">
        <f t="shared" si="0"/>
        <v>0</v>
      </c>
      <c r="U15" s="182">
        <f t="shared" si="1"/>
        <v>0</v>
      </c>
      <c r="V15" s="333"/>
    </row>
    <row r="16" spans="1:29" ht="15.6" customHeight="1">
      <c r="B16" s="703"/>
      <c r="C16" s="155"/>
      <c r="D16" s="455"/>
      <c r="E16" s="456"/>
      <c r="F16" s="149"/>
      <c r="G16" s="455"/>
      <c r="H16" s="456"/>
      <c r="I16" s="149"/>
      <c r="J16" s="455"/>
      <c r="K16" s="456"/>
      <c r="L16" s="149"/>
      <c r="M16" s="455"/>
      <c r="N16" s="456"/>
      <c r="O16" s="149"/>
      <c r="P16" s="455"/>
      <c r="Q16" s="456"/>
      <c r="R16" s="149"/>
      <c r="T16" s="330">
        <f t="shared" si="0"/>
        <v>0</v>
      </c>
      <c r="U16" s="182">
        <f t="shared" si="1"/>
        <v>0</v>
      </c>
      <c r="V16" s="333"/>
    </row>
    <row r="17" spans="2:22" ht="15.6" customHeight="1">
      <c r="B17" s="703"/>
      <c r="C17" s="155"/>
      <c r="D17" s="455"/>
      <c r="E17" s="456"/>
      <c r="F17" s="149"/>
      <c r="G17" s="455"/>
      <c r="H17" s="456"/>
      <c r="I17" s="149"/>
      <c r="J17" s="455"/>
      <c r="K17" s="456"/>
      <c r="L17" s="149"/>
      <c r="M17" s="455"/>
      <c r="N17" s="456"/>
      <c r="O17" s="149"/>
      <c r="P17" s="455"/>
      <c r="Q17" s="456"/>
      <c r="R17" s="149"/>
      <c r="T17" s="330">
        <f t="shared" si="0"/>
        <v>0</v>
      </c>
      <c r="U17" s="182">
        <f t="shared" si="1"/>
        <v>0</v>
      </c>
      <c r="V17" s="333"/>
    </row>
    <row r="18" spans="2:22" ht="15.6" customHeight="1">
      <c r="B18" s="703"/>
      <c r="C18" s="155"/>
      <c r="D18" s="455"/>
      <c r="E18" s="456"/>
      <c r="F18" s="149"/>
      <c r="G18" s="455"/>
      <c r="H18" s="456"/>
      <c r="I18" s="149"/>
      <c r="J18" s="455"/>
      <c r="K18" s="456"/>
      <c r="L18" s="149"/>
      <c r="M18" s="455"/>
      <c r="N18" s="456"/>
      <c r="O18" s="149"/>
      <c r="P18" s="455"/>
      <c r="Q18" s="456"/>
      <c r="R18" s="149"/>
      <c r="T18" s="331">
        <f t="shared" si="0"/>
        <v>0</v>
      </c>
      <c r="U18" s="183">
        <f t="shared" si="1"/>
        <v>0</v>
      </c>
      <c r="V18" s="333"/>
    </row>
    <row r="19" spans="2:22" ht="15.6" customHeight="1">
      <c r="B19" s="703"/>
      <c r="C19" s="156"/>
      <c r="D19" s="457"/>
      <c r="E19" s="458"/>
      <c r="F19" s="151"/>
      <c r="G19" s="457"/>
      <c r="H19" s="458"/>
      <c r="I19" s="151"/>
      <c r="J19" s="457"/>
      <c r="K19" s="458"/>
      <c r="L19" s="151"/>
      <c r="M19" s="457"/>
      <c r="N19" s="458"/>
      <c r="O19" s="151"/>
      <c r="P19" s="457"/>
      <c r="Q19" s="458"/>
      <c r="R19" s="151"/>
      <c r="T19" s="331">
        <f t="shared" si="0"/>
        <v>0</v>
      </c>
      <c r="U19" s="183">
        <f t="shared" si="1"/>
        <v>0</v>
      </c>
      <c r="V19" s="333"/>
    </row>
    <row r="20" spans="2:22" ht="15.6" customHeight="1">
      <c r="B20" s="40"/>
      <c r="C20" s="184" t="s">
        <v>88</v>
      </c>
      <c r="D20" s="459">
        <f>SUM(D12,D14:D19)</f>
        <v>0</v>
      </c>
      <c r="E20" s="460">
        <f>SUM(E12,E14:E19)</f>
        <v>0</v>
      </c>
      <c r="F20" s="185"/>
      <c r="G20" s="459">
        <f>SUM(G12,G14:G19)</f>
        <v>0</v>
      </c>
      <c r="H20" s="460">
        <f>SUM(H12,H14:H19)</f>
        <v>0</v>
      </c>
      <c r="I20" s="185"/>
      <c r="J20" s="459">
        <f>SUM(J12,J14:J19)</f>
        <v>0</v>
      </c>
      <c r="K20" s="460">
        <f>SUM(K12,K14:K19)</f>
        <v>0</v>
      </c>
      <c r="L20" s="186"/>
      <c r="M20" s="459">
        <f>SUM(M12,M14:M19)</f>
        <v>0</v>
      </c>
      <c r="N20" s="460">
        <f>SUM(N12,N14:N19)</f>
        <v>0</v>
      </c>
      <c r="O20" s="186"/>
      <c r="P20" s="459">
        <f>SUM(P12,P14:P19)</f>
        <v>0</v>
      </c>
      <c r="Q20" s="460">
        <f>SUM(Q12,Q14:Q19)</f>
        <v>0</v>
      </c>
      <c r="R20" s="186"/>
      <c r="T20" s="187"/>
      <c r="U20" s="469">
        <f>SUM(U14:U19)</f>
        <v>0</v>
      </c>
      <c r="V20" s="188"/>
    </row>
    <row r="21" spans="2:22" ht="15.6" customHeight="1">
      <c r="B21" s="189"/>
      <c r="C21" s="580" t="s">
        <v>173</v>
      </c>
      <c r="D21" s="581"/>
      <c r="E21" s="582"/>
      <c r="F21" s="583"/>
      <c r="G21" s="581"/>
      <c r="H21" s="582"/>
      <c r="I21" s="583"/>
      <c r="J21" s="584"/>
      <c r="K21" s="585"/>
      <c r="L21" s="583"/>
      <c r="M21" s="584"/>
      <c r="N21" s="585"/>
      <c r="O21" s="583"/>
      <c r="P21" s="584"/>
      <c r="Q21" s="585"/>
      <c r="R21" s="583"/>
      <c r="T21" s="586" t="str">
        <f>C21</f>
        <v>Obligations et dettes</v>
      </c>
      <c r="U21" s="587"/>
      <c r="V21" s="583"/>
    </row>
    <row r="22" spans="2:22" ht="15.6" customHeight="1">
      <c r="B22" s="704" t="str">
        <f>C21</f>
        <v>Obligations et dettes</v>
      </c>
      <c r="C22" s="154"/>
      <c r="D22" s="576"/>
      <c r="E22" s="577"/>
      <c r="F22" s="149"/>
      <c r="G22" s="576"/>
      <c r="H22" s="577"/>
      <c r="I22" s="149"/>
      <c r="J22" s="576"/>
      <c r="K22" s="577"/>
      <c r="L22" s="149"/>
      <c r="M22" s="576"/>
      <c r="N22" s="577"/>
      <c r="O22" s="149"/>
      <c r="P22" s="576"/>
      <c r="Q22" s="577"/>
      <c r="R22" s="149"/>
      <c r="T22" s="578">
        <f t="shared" ref="T22:T43" si="2">C22</f>
        <v>0</v>
      </c>
      <c r="U22" s="579">
        <f t="shared" ref="U22:U42" si="3">SUM(E22,H22,K22,N22,Q22)</f>
        <v>0</v>
      </c>
      <c r="V22" s="333"/>
    </row>
    <row r="23" spans="2:22" ht="15.6" customHeight="1">
      <c r="B23" s="704"/>
      <c r="C23" s="155"/>
      <c r="D23" s="455"/>
      <c r="E23" s="456"/>
      <c r="F23" s="150"/>
      <c r="G23" s="455"/>
      <c r="H23" s="456"/>
      <c r="I23" s="150"/>
      <c r="J23" s="455"/>
      <c r="K23" s="456"/>
      <c r="L23" s="150"/>
      <c r="M23" s="455"/>
      <c r="N23" s="456"/>
      <c r="O23" s="150"/>
      <c r="P23" s="455"/>
      <c r="Q23" s="456"/>
      <c r="R23" s="150"/>
      <c r="T23" s="330">
        <f t="shared" si="2"/>
        <v>0</v>
      </c>
      <c r="U23" s="182">
        <f t="shared" si="3"/>
        <v>0</v>
      </c>
      <c r="V23" s="334"/>
    </row>
    <row r="24" spans="2:22" ht="15.6" customHeight="1">
      <c r="B24" s="704"/>
      <c r="C24" s="155"/>
      <c r="D24" s="455"/>
      <c r="E24" s="456"/>
      <c r="F24" s="150"/>
      <c r="G24" s="455"/>
      <c r="H24" s="456"/>
      <c r="I24" s="150"/>
      <c r="J24" s="455"/>
      <c r="K24" s="456"/>
      <c r="L24" s="150"/>
      <c r="M24" s="455"/>
      <c r="N24" s="456"/>
      <c r="O24" s="150"/>
      <c r="P24" s="455"/>
      <c r="Q24" s="456"/>
      <c r="R24" s="150"/>
      <c r="T24" s="330">
        <f t="shared" si="2"/>
        <v>0</v>
      </c>
      <c r="U24" s="182">
        <f t="shared" si="3"/>
        <v>0</v>
      </c>
      <c r="V24" s="334"/>
    </row>
    <row r="25" spans="2:22" ht="15.6" customHeight="1">
      <c r="B25" s="704"/>
      <c r="C25" s="155"/>
      <c r="D25" s="455"/>
      <c r="E25" s="456"/>
      <c r="F25" s="150"/>
      <c r="G25" s="455"/>
      <c r="H25" s="456"/>
      <c r="I25" s="150"/>
      <c r="J25" s="455"/>
      <c r="K25" s="456"/>
      <c r="L25" s="150"/>
      <c r="M25" s="455"/>
      <c r="N25" s="456"/>
      <c r="O25" s="150"/>
      <c r="P25" s="455"/>
      <c r="Q25" s="456"/>
      <c r="R25" s="150"/>
      <c r="T25" s="330">
        <f t="shared" si="2"/>
        <v>0</v>
      </c>
      <c r="U25" s="182">
        <f t="shared" si="3"/>
        <v>0</v>
      </c>
      <c r="V25" s="334"/>
    </row>
    <row r="26" spans="2:22" ht="15.6" customHeight="1">
      <c r="B26" s="704"/>
      <c r="C26" s="155"/>
      <c r="D26" s="455"/>
      <c r="E26" s="456"/>
      <c r="F26" s="150"/>
      <c r="G26" s="455"/>
      <c r="H26" s="456"/>
      <c r="I26" s="150"/>
      <c r="J26" s="455"/>
      <c r="K26" s="456"/>
      <c r="L26" s="150"/>
      <c r="M26" s="455"/>
      <c r="N26" s="456"/>
      <c r="O26" s="150"/>
      <c r="P26" s="455"/>
      <c r="Q26" s="456"/>
      <c r="R26" s="150"/>
      <c r="T26" s="330">
        <f t="shared" si="2"/>
        <v>0</v>
      </c>
      <c r="U26" s="182">
        <f t="shared" si="3"/>
        <v>0</v>
      </c>
      <c r="V26" s="334"/>
    </row>
    <row r="27" spans="2:22" ht="15.6" customHeight="1">
      <c r="B27" s="704"/>
      <c r="C27" s="155"/>
      <c r="D27" s="455"/>
      <c r="E27" s="456"/>
      <c r="F27" s="150"/>
      <c r="G27" s="455"/>
      <c r="H27" s="456"/>
      <c r="I27" s="150"/>
      <c r="J27" s="455"/>
      <c r="K27" s="456"/>
      <c r="L27" s="150"/>
      <c r="M27" s="455"/>
      <c r="N27" s="456"/>
      <c r="O27" s="150"/>
      <c r="P27" s="455"/>
      <c r="Q27" s="456"/>
      <c r="R27" s="150"/>
      <c r="T27" s="330">
        <f t="shared" si="2"/>
        <v>0</v>
      </c>
      <c r="U27" s="182">
        <f t="shared" si="3"/>
        <v>0</v>
      </c>
      <c r="V27" s="334"/>
    </row>
    <row r="28" spans="2:22" ht="15.6" customHeight="1">
      <c r="B28" s="704"/>
      <c r="C28" s="155"/>
      <c r="D28" s="455"/>
      <c r="E28" s="456"/>
      <c r="F28" s="150"/>
      <c r="G28" s="455"/>
      <c r="H28" s="456"/>
      <c r="I28" s="150"/>
      <c r="J28" s="455"/>
      <c r="K28" s="456"/>
      <c r="L28" s="150"/>
      <c r="M28" s="455"/>
      <c r="N28" s="456"/>
      <c r="O28" s="150"/>
      <c r="P28" s="455"/>
      <c r="Q28" s="456"/>
      <c r="R28" s="150"/>
      <c r="T28" s="330">
        <f t="shared" si="2"/>
        <v>0</v>
      </c>
      <c r="U28" s="182">
        <f t="shared" si="3"/>
        <v>0</v>
      </c>
      <c r="V28" s="334"/>
    </row>
    <row r="29" spans="2:22" ht="15.6" customHeight="1">
      <c r="B29" s="704"/>
      <c r="C29" s="155"/>
      <c r="D29" s="455"/>
      <c r="E29" s="456"/>
      <c r="F29" s="150"/>
      <c r="G29" s="455"/>
      <c r="H29" s="456"/>
      <c r="I29" s="150"/>
      <c r="J29" s="455"/>
      <c r="K29" s="456"/>
      <c r="L29" s="150"/>
      <c r="M29" s="455"/>
      <c r="N29" s="456"/>
      <c r="O29" s="150"/>
      <c r="P29" s="455"/>
      <c r="Q29" s="456"/>
      <c r="R29" s="150"/>
      <c r="T29" s="330">
        <f t="shared" si="2"/>
        <v>0</v>
      </c>
      <c r="U29" s="182">
        <f t="shared" si="3"/>
        <v>0</v>
      </c>
      <c r="V29" s="334"/>
    </row>
    <row r="30" spans="2:22" ht="15.6" customHeight="1">
      <c r="B30" s="704"/>
      <c r="C30" s="155"/>
      <c r="D30" s="455"/>
      <c r="E30" s="456"/>
      <c r="F30" s="150"/>
      <c r="G30" s="455"/>
      <c r="H30" s="456"/>
      <c r="I30" s="150"/>
      <c r="J30" s="455"/>
      <c r="K30" s="456"/>
      <c r="L30" s="150"/>
      <c r="M30" s="455"/>
      <c r="N30" s="456"/>
      <c r="O30" s="150"/>
      <c r="P30" s="455"/>
      <c r="Q30" s="456"/>
      <c r="R30" s="150"/>
      <c r="T30" s="330">
        <f t="shared" si="2"/>
        <v>0</v>
      </c>
      <c r="U30" s="182">
        <f t="shared" si="3"/>
        <v>0</v>
      </c>
      <c r="V30" s="334"/>
    </row>
    <row r="31" spans="2:22" ht="15.6" customHeight="1">
      <c r="B31" s="704"/>
      <c r="C31" s="155"/>
      <c r="D31" s="455"/>
      <c r="E31" s="456"/>
      <c r="F31" s="150"/>
      <c r="G31" s="455"/>
      <c r="H31" s="456"/>
      <c r="I31" s="150"/>
      <c r="J31" s="455"/>
      <c r="K31" s="456"/>
      <c r="L31" s="150"/>
      <c r="M31" s="455"/>
      <c r="N31" s="456"/>
      <c r="O31" s="150"/>
      <c r="P31" s="455"/>
      <c r="Q31" s="456"/>
      <c r="R31" s="150"/>
      <c r="T31" s="330">
        <f t="shared" si="2"/>
        <v>0</v>
      </c>
      <c r="U31" s="182">
        <f t="shared" si="3"/>
        <v>0</v>
      </c>
      <c r="V31" s="334"/>
    </row>
    <row r="32" spans="2:22" ht="15.6" customHeight="1">
      <c r="B32" s="704"/>
      <c r="C32" s="155"/>
      <c r="D32" s="455"/>
      <c r="E32" s="456"/>
      <c r="F32" s="150"/>
      <c r="G32" s="455"/>
      <c r="H32" s="456"/>
      <c r="I32" s="150"/>
      <c r="J32" s="455"/>
      <c r="K32" s="456"/>
      <c r="L32" s="150"/>
      <c r="M32" s="455"/>
      <c r="N32" s="456"/>
      <c r="O32" s="150"/>
      <c r="P32" s="455"/>
      <c r="Q32" s="456"/>
      <c r="R32" s="150"/>
      <c r="T32" s="330">
        <f t="shared" si="2"/>
        <v>0</v>
      </c>
      <c r="U32" s="182">
        <f t="shared" si="3"/>
        <v>0</v>
      </c>
      <c r="V32" s="334"/>
    </row>
    <row r="33" spans="2:22" ht="15.6" customHeight="1">
      <c r="B33" s="704"/>
      <c r="C33" s="155"/>
      <c r="D33" s="455"/>
      <c r="E33" s="456"/>
      <c r="F33" s="150"/>
      <c r="G33" s="455"/>
      <c r="H33" s="456"/>
      <c r="I33" s="150"/>
      <c r="J33" s="455"/>
      <c r="K33" s="456"/>
      <c r="L33" s="150"/>
      <c r="M33" s="455"/>
      <c r="N33" s="456"/>
      <c r="O33" s="150"/>
      <c r="P33" s="455"/>
      <c r="Q33" s="456"/>
      <c r="R33" s="150"/>
      <c r="T33" s="330">
        <f t="shared" si="2"/>
        <v>0</v>
      </c>
      <c r="U33" s="182">
        <f t="shared" si="3"/>
        <v>0</v>
      </c>
      <c r="V33" s="334"/>
    </row>
    <row r="34" spans="2:22" ht="15.6" customHeight="1">
      <c r="B34" s="704"/>
      <c r="C34" s="155"/>
      <c r="D34" s="455"/>
      <c r="E34" s="456"/>
      <c r="F34" s="150"/>
      <c r="G34" s="455"/>
      <c r="H34" s="456"/>
      <c r="I34" s="150"/>
      <c r="J34" s="455"/>
      <c r="K34" s="456"/>
      <c r="L34" s="150"/>
      <c r="M34" s="455"/>
      <c r="N34" s="456"/>
      <c r="O34" s="150"/>
      <c r="P34" s="455"/>
      <c r="Q34" s="456"/>
      <c r="R34" s="150"/>
      <c r="T34" s="330">
        <f t="shared" si="2"/>
        <v>0</v>
      </c>
      <c r="U34" s="182">
        <f t="shared" si="3"/>
        <v>0</v>
      </c>
      <c r="V34" s="334"/>
    </row>
    <row r="35" spans="2:22" ht="15.6" customHeight="1">
      <c r="B35" s="704"/>
      <c r="C35" s="155"/>
      <c r="D35" s="455"/>
      <c r="E35" s="456"/>
      <c r="F35" s="150"/>
      <c r="G35" s="455"/>
      <c r="H35" s="456"/>
      <c r="I35" s="150"/>
      <c r="J35" s="455"/>
      <c r="K35" s="456"/>
      <c r="L35" s="150"/>
      <c r="M35" s="455"/>
      <c r="N35" s="456"/>
      <c r="O35" s="150"/>
      <c r="P35" s="455"/>
      <c r="Q35" s="456"/>
      <c r="R35" s="150"/>
      <c r="T35" s="330">
        <f t="shared" si="2"/>
        <v>0</v>
      </c>
      <c r="U35" s="182">
        <f t="shared" si="3"/>
        <v>0</v>
      </c>
      <c r="V35" s="334"/>
    </row>
    <row r="36" spans="2:22" ht="15.6" customHeight="1">
      <c r="B36" s="704"/>
      <c r="C36" s="155"/>
      <c r="D36" s="455"/>
      <c r="E36" s="456"/>
      <c r="F36" s="150"/>
      <c r="G36" s="455"/>
      <c r="H36" s="456"/>
      <c r="I36" s="150"/>
      <c r="J36" s="455"/>
      <c r="K36" s="456"/>
      <c r="L36" s="150"/>
      <c r="M36" s="455"/>
      <c r="N36" s="456"/>
      <c r="O36" s="150"/>
      <c r="P36" s="455"/>
      <c r="Q36" s="456"/>
      <c r="R36" s="150"/>
      <c r="T36" s="330">
        <f t="shared" si="2"/>
        <v>0</v>
      </c>
      <c r="U36" s="182">
        <f t="shared" si="3"/>
        <v>0</v>
      </c>
      <c r="V36" s="334"/>
    </row>
    <row r="37" spans="2:22" ht="15.6" customHeight="1">
      <c r="B37" s="704"/>
      <c r="C37" s="155"/>
      <c r="D37" s="455"/>
      <c r="E37" s="456"/>
      <c r="F37" s="150"/>
      <c r="G37" s="455"/>
      <c r="H37" s="456"/>
      <c r="I37" s="150"/>
      <c r="J37" s="455"/>
      <c r="K37" s="456"/>
      <c r="L37" s="150"/>
      <c r="M37" s="455"/>
      <c r="N37" s="456"/>
      <c r="O37" s="150"/>
      <c r="P37" s="455"/>
      <c r="Q37" s="456"/>
      <c r="R37" s="150"/>
      <c r="T37" s="330">
        <f t="shared" si="2"/>
        <v>0</v>
      </c>
      <c r="U37" s="182">
        <f t="shared" si="3"/>
        <v>0</v>
      </c>
      <c r="V37" s="334"/>
    </row>
    <row r="38" spans="2:22" ht="15.6" customHeight="1">
      <c r="B38" s="704"/>
      <c r="C38" s="155"/>
      <c r="D38" s="455"/>
      <c r="E38" s="456"/>
      <c r="F38" s="150"/>
      <c r="G38" s="455"/>
      <c r="H38" s="456"/>
      <c r="I38" s="150"/>
      <c r="J38" s="455"/>
      <c r="K38" s="456"/>
      <c r="L38" s="150"/>
      <c r="M38" s="455"/>
      <c r="N38" s="456"/>
      <c r="O38" s="150"/>
      <c r="P38" s="455"/>
      <c r="Q38" s="456"/>
      <c r="R38" s="150"/>
      <c r="T38" s="330">
        <f t="shared" si="2"/>
        <v>0</v>
      </c>
      <c r="U38" s="182">
        <f t="shared" si="3"/>
        <v>0</v>
      </c>
      <c r="V38" s="334"/>
    </row>
    <row r="39" spans="2:22" ht="15.6" customHeight="1">
      <c r="B39" s="704"/>
      <c r="C39" s="155"/>
      <c r="D39" s="455"/>
      <c r="E39" s="456"/>
      <c r="F39" s="150"/>
      <c r="G39" s="455"/>
      <c r="H39" s="456"/>
      <c r="I39" s="150"/>
      <c r="J39" s="455"/>
      <c r="K39" s="456"/>
      <c r="L39" s="150"/>
      <c r="M39" s="455"/>
      <c r="N39" s="456"/>
      <c r="O39" s="150"/>
      <c r="P39" s="455"/>
      <c r="Q39" s="456"/>
      <c r="R39" s="150"/>
      <c r="T39" s="330">
        <f t="shared" si="2"/>
        <v>0</v>
      </c>
      <c r="U39" s="182">
        <f t="shared" si="3"/>
        <v>0</v>
      </c>
      <c r="V39" s="334"/>
    </row>
    <row r="40" spans="2:22" ht="15.6" customHeight="1">
      <c r="B40" s="704"/>
      <c r="C40" s="155"/>
      <c r="D40" s="455"/>
      <c r="E40" s="456"/>
      <c r="F40" s="150"/>
      <c r="G40" s="455"/>
      <c r="H40" s="456"/>
      <c r="I40" s="150"/>
      <c r="J40" s="455"/>
      <c r="K40" s="456"/>
      <c r="L40" s="150"/>
      <c r="M40" s="455"/>
      <c r="N40" s="456"/>
      <c r="O40" s="150"/>
      <c r="P40" s="455"/>
      <c r="Q40" s="456"/>
      <c r="R40" s="150"/>
      <c r="T40" s="330">
        <f t="shared" si="2"/>
        <v>0</v>
      </c>
      <c r="U40" s="182">
        <f t="shared" si="3"/>
        <v>0</v>
      </c>
      <c r="V40" s="334"/>
    </row>
    <row r="41" spans="2:22" ht="15.6" customHeight="1">
      <c r="B41" s="704"/>
      <c r="C41" s="155"/>
      <c r="D41" s="455"/>
      <c r="E41" s="456"/>
      <c r="F41" s="150"/>
      <c r="G41" s="455"/>
      <c r="H41" s="456"/>
      <c r="I41" s="150"/>
      <c r="J41" s="455"/>
      <c r="K41" s="456"/>
      <c r="L41" s="150"/>
      <c r="M41" s="455"/>
      <c r="N41" s="456"/>
      <c r="O41" s="150"/>
      <c r="P41" s="455"/>
      <c r="Q41" s="456"/>
      <c r="R41" s="150"/>
      <c r="T41" s="330">
        <f t="shared" si="2"/>
        <v>0</v>
      </c>
      <c r="U41" s="182">
        <f t="shared" si="3"/>
        <v>0</v>
      </c>
      <c r="V41" s="334"/>
    </row>
    <row r="42" spans="2:22" ht="15.6" customHeight="1">
      <c r="B42" s="704"/>
      <c r="C42" s="155"/>
      <c r="D42" s="455"/>
      <c r="E42" s="456"/>
      <c r="F42" s="150"/>
      <c r="G42" s="455"/>
      <c r="H42" s="456"/>
      <c r="I42" s="150"/>
      <c r="J42" s="455"/>
      <c r="K42" s="456"/>
      <c r="L42" s="150"/>
      <c r="M42" s="455"/>
      <c r="N42" s="456"/>
      <c r="O42" s="150"/>
      <c r="P42" s="455"/>
      <c r="Q42" s="456"/>
      <c r="R42" s="150"/>
      <c r="T42" s="330">
        <f t="shared" si="2"/>
        <v>0</v>
      </c>
      <c r="U42" s="182">
        <f t="shared" si="3"/>
        <v>0</v>
      </c>
      <c r="V42" s="334"/>
    </row>
    <row r="43" spans="2:22" ht="15.6" customHeight="1">
      <c r="B43" s="704"/>
      <c r="C43" s="156"/>
      <c r="D43" s="457"/>
      <c r="E43" s="458"/>
      <c r="F43" s="329"/>
      <c r="G43" s="457"/>
      <c r="H43" s="458"/>
      <c r="I43" s="329"/>
      <c r="J43" s="457"/>
      <c r="K43" s="458"/>
      <c r="L43" s="329"/>
      <c r="M43" s="457"/>
      <c r="N43" s="458"/>
      <c r="O43" s="329"/>
      <c r="P43" s="457"/>
      <c r="Q43" s="458"/>
      <c r="R43" s="329"/>
      <c r="T43" s="331">
        <f t="shared" si="2"/>
        <v>0</v>
      </c>
      <c r="U43" s="183">
        <f>SUM(E43,H43,K43,N43,Q43)</f>
        <v>0</v>
      </c>
      <c r="V43" s="159"/>
    </row>
    <row r="44" spans="2:22" s="29" customFormat="1" ht="15.6" customHeight="1">
      <c r="B44" s="339"/>
      <c r="C44" s="190" t="s">
        <v>623</v>
      </c>
      <c r="D44" s="461">
        <f>SUM(D22:D43)</f>
        <v>0</v>
      </c>
      <c r="E44" s="462">
        <f>SUM(E22:E43)</f>
        <v>0</v>
      </c>
      <c r="F44" s="191"/>
      <c r="G44" s="467">
        <f>SUM(G22:G43)</f>
        <v>0</v>
      </c>
      <c r="H44" s="468">
        <f>SUM(H22:H43)</f>
        <v>0</v>
      </c>
      <c r="I44" s="191"/>
      <c r="J44" s="467">
        <f>SUM(J22:J43)</f>
        <v>0</v>
      </c>
      <c r="K44" s="468">
        <f>SUM(K22:K43)</f>
        <v>0</v>
      </c>
      <c r="L44" s="191"/>
      <c r="M44" s="467">
        <f>SUM(M22:M43)</f>
        <v>0</v>
      </c>
      <c r="N44" s="468">
        <f>SUM(N22:N43)</f>
        <v>0</v>
      </c>
      <c r="O44" s="191"/>
      <c r="P44" s="467">
        <f>SUM(P22:P43)</f>
        <v>0</v>
      </c>
      <c r="Q44" s="468">
        <f>SUM(Q22:Q43)</f>
        <v>0</v>
      </c>
      <c r="R44" s="191"/>
      <c r="T44" s="192"/>
      <c r="U44" s="470">
        <f>SUM(U22:U43)</f>
        <v>0</v>
      </c>
      <c r="V44" s="191"/>
    </row>
    <row r="45" spans="2:22" s="30" customFormat="1" ht="15.6" customHeight="1">
      <c r="B45" s="40"/>
      <c r="C45" s="193" t="s">
        <v>174</v>
      </c>
      <c r="D45" s="463">
        <f>D20-D44</f>
        <v>0</v>
      </c>
      <c r="E45" s="464">
        <f>E20-E44</f>
        <v>0</v>
      </c>
      <c r="F45" s="172"/>
      <c r="G45" s="463">
        <f>G20-G44</f>
        <v>0</v>
      </c>
      <c r="H45" s="464">
        <f>H20-H44</f>
        <v>0</v>
      </c>
      <c r="I45" s="172"/>
      <c r="J45" s="463">
        <f>J20-J44</f>
        <v>0</v>
      </c>
      <c r="K45" s="464">
        <f>K20-K44</f>
        <v>0</v>
      </c>
      <c r="L45" s="173"/>
      <c r="M45" s="463">
        <f>M20-M44</f>
        <v>0</v>
      </c>
      <c r="N45" s="464">
        <f>N20-N44</f>
        <v>0</v>
      </c>
      <c r="O45" s="173"/>
      <c r="P45" s="463">
        <f>P20-P44</f>
        <v>0</v>
      </c>
      <c r="Q45" s="464">
        <f>Q20-Q44</f>
        <v>0</v>
      </c>
      <c r="R45" s="173"/>
      <c r="T45" s="160"/>
      <c r="U45" s="161"/>
      <c r="V45" s="162"/>
    </row>
    <row r="46" spans="2:22" ht="15.6" customHeight="1">
      <c r="B46" s="40"/>
      <c r="C46" s="157" t="str">
        <f>'Prévision annuelle'!A33</f>
        <v>Dépenses courantes</v>
      </c>
      <c r="D46" s="588"/>
      <c r="E46" s="589"/>
      <c r="F46" s="590"/>
      <c r="G46" s="588"/>
      <c r="H46" s="589"/>
      <c r="I46" s="590"/>
      <c r="J46" s="591"/>
      <c r="K46" s="592"/>
      <c r="L46" s="593"/>
      <c r="M46" s="591"/>
      <c r="N46" s="592"/>
      <c r="O46" s="593"/>
      <c r="P46" s="591"/>
      <c r="Q46" s="592"/>
      <c r="R46" s="593"/>
      <c r="T46" s="594" t="str">
        <f>C46</f>
        <v>Dépenses courantes</v>
      </c>
      <c r="U46" s="595"/>
      <c r="V46" s="596"/>
    </row>
    <row r="47" spans="2:22" ht="15.6" customHeight="1">
      <c r="B47" s="697" t="str">
        <f>'Prévision annuelle'!A33</f>
        <v>Dépenses courantes</v>
      </c>
      <c r="C47" s="154"/>
      <c r="D47" s="576"/>
      <c r="E47" s="577"/>
      <c r="F47" s="149"/>
      <c r="G47" s="576"/>
      <c r="H47" s="577"/>
      <c r="I47" s="149"/>
      <c r="J47" s="576"/>
      <c r="K47" s="577"/>
      <c r="L47" s="149"/>
      <c r="M47" s="576"/>
      <c r="N47" s="577"/>
      <c r="O47" s="149"/>
      <c r="P47" s="576"/>
      <c r="Q47" s="577"/>
      <c r="R47" s="149"/>
      <c r="T47" s="597">
        <f t="shared" ref="T47:T65" si="4">C47</f>
        <v>0</v>
      </c>
      <c r="U47" s="598">
        <f t="shared" ref="U47:U65" si="5">SUM(E47,H47,K47,N47,Q47)</f>
        <v>0</v>
      </c>
      <c r="V47" s="333"/>
    </row>
    <row r="48" spans="2:22" ht="15.6" customHeight="1">
      <c r="B48" s="697"/>
      <c r="C48" s="155"/>
      <c r="D48" s="455"/>
      <c r="E48" s="456"/>
      <c r="F48" s="150"/>
      <c r="G48" s="455"/>
      <c r="H48" s="456"/>
      <c r="I48" s="150"/>
      <c r="J48" s="455"/>
      <c r="K48" s="456"/>
      <c r="L48" s="150"/>
      <c r="M48" s="455"/>
      <c r="N48" s="456"/>
      <c r="O48" s="150"/>
      <c r="P48" s="455"/>
      <c r="Q48" s="456"/>
      <c r="R48" s="150"/>
      <c r="T48" s="332">
        <f t="shared" si="4"/>
        <v>0</v>
      </c>
      <c r="U48" s="182">
        <f t="shared" si="5"/>
        <v>0</v>
      </c>
      <c r="V48" s="334"/>
    </row>
    <row r="49" spans="2:22" ht="15.6" customHeight="1">
      <c r="B49" s="697"/>
      <c r="C49" s="155"/>
      <c r="D49" s="455"/>
      <c r="E49" s="456"/>
      <c r="F49" s="150"/>
      <c r="G49" s="455"/>
      <c r="H49" s="456"/>
      <c r="I49" s="150"/>
      <c r="J49" s="455"/>
      <c r="K49" s="456"/>
      <c r="L49" s="150"/>
      <c r="M49" s="455"/>
      <c r="N49" s="456"/>
      <c r="O49" s="150"/>
      <c r="P49" s="455"/>
      <c r="Q49" s="456"/>
      <c r="R49" s="150"/>
      <c r="T49" s="332">
        <f t="shared" si="4"/>
        <v>0</v>
      </c>
      <c r="U49" s="182">
        <f t="shared" si="5"/>
        <v>0</v>
      </c>
      <c r="V49" s="334"/>
    </row>
    <row r="50" spans="2:22" ht="15.6" customHeight="1">
      <c r="B50" s="697"/>
      <c r="C50" s="155"/>
      <c r="D50" s="455"/>
      <c r="E50" s="456"/>
      <c r="F50" s="150"/>
      <c r="G50" s="455"/>
      <c r="H50" s="456"/>
      <c r="I50" s="150"/>
      <c r="J50" s="455"/>
      <c r="K50" s="456"/>
      <c r="L50" s="150"/>
      <c r="M50" s="455"/>
      <c r="N50" s="456"/>
      <c r="O50" s="150"/>
      <c r="P50" s="455"/>
      <c r="Q50" s="456"/>
      <c r="R50" s="150"/>
      <c r="T50" s="332">
        <f t="shared" si="4"/>
        <v>0</v>
      </c>
      <c r="U50" s="182">
        <f t="shared" si="5"/>
        <v>0</v>
      </c>
      <c r="V50" s="334"/>
    </row>
    <row r="51" spans="2:22" ht="15.6" customHeight="1">
      <c r="B51" s="697"/>
      <c r="C51" s="155"/>
      <c r="D51" s="455"/>
      <c r="E51" s="456"/>
      <c r="F51" s="150"/>
      <c r="G51" s="455"/>
      <c r="H51" s="456"/>
      <c r="I51" s="150"/>
      <c r="J51" s="455"/>
      <c r="K51" s="456"/>
      <c r="L51" s="150"/>
      <c r="M51" s="455"/>
      <c r="N51" s="456"/>
      <c r="O51" s="150"/>
      <c r="P51" s="455"/>
      <c r="Q51" s="456"/>
      <c r="R51" s="150"/>
      <c r="T51" s="332">
        <f t="shared" si="4"/>
        <v>0</v>
      </c>
      <c r="U51" s="182">
        <f t="shared" si="5"/>
        <v>0</v>
      </c>
      <c r="V51" s="334"/>
    </row>
    <row r="52" spans="2:22" ht="15.6" customHeight="1">
      <c r="B52" s="697"/>
      <c r="C52" s="155"/>
      <c r="D52" s="455"/>
      <c r="E52" s="456"/>
      <c r="F52" s="150"/>
      <c r="G52" s="455"/>
      <c r="H52" s="456"/>
      <c r="I52" s="150"/>
      <c r="J52" s="455"/>
      <c r="K52" s="456"/>
      <c r="L52" s="150"/>
      <c r="M52" s="455"/>
      <c r="N52" s="456"/>
      <c r="O52" s="150"/>
      <c r="P52" s="455"/>
      <c r="Q52" s="456"/>
      <c r="R52" s="150"/>
      <c r="T52" s="332">
        <f t="shared" si="4"/>
        <v>0</v>
      </c>
      <c r="U52" s="182">
        <f t="shared" si="5"/>
        <v>0</v>
      </c>
      <c r="V52" s="334"/>
    </row>
    <row r="53" spans="2:22" ht="15.6" customHeight="1">
      <c r="B53" s="697"/>
      <c r="C53" s="155"/>
      <c r="D53" s="455"/>
      <c r="E53" s="456"/>
      <c r="F53" s="150"/>
      <c r="G53" s="455"/>
      <c r="H53" s="456"/>
      <c r="I53" s="150"/>
      <c r="J53" s="455"/>
      <c r="K53" s="456"/>
      <c r="L53" s="150"/>
      <c r="M53" s="455"/>
      <c r="N53" s="456"/>
      <c r="O53" s="150"/>
      <c r="P53" s="455"/>
      <c r="Q53" s="456"/>
      <c r="R53" s="150"/>
      <c r="T53" s="332">
        <f t="shared" si="4"/>
        <v>0</v>
      </c>
      <c r="U53" s="182">
        <f t="shared" si="5"/>
        <v>0</v>
      </c>
      <c r="V53" s="334"/>
    </row>
    <row r="54" spans="2:22" ht="15.6" customHeight="1">
      <c r="B54" s="697"/>
      <c r="C54" s="155"/>
      <c r="D54" s="455"/>
      <c r="E54" s="456"/>
      <c r="F54" s="150"/>
      <c r="G54" s="455"/>
      <c r="H54" s="456"/>
      <c r="I54" s="150"/>
      <c r="J54" s="455"/>
      <c r="K54" s="456"/>
      <c r="L54" s="150"/>
      <c r="M54" s="455"/>
      <c r="N54" s="456"/>
      <c r="O54" s="150"/>
      <c r="P54" s="455"/>
      <c r="Q54" s="456"/>
      <c r="R54" s="150"/>
      <c r="T54" s="332">
        <f t="shared" si="4"/>
        <v>0</v>
      </c>
      <c r="U54" s="182">
        <f t="shared" si="5"/>
        <v>0</v>
      </c>
      <c r="V54" s="334"/>
    </row>
    <row r="55" spans="2:22" ht="15.6" customHeight="1">
      <c r="B55" s="697"/>
      <c r="C55" s="155"/>
      <c r="D55" s="455"/>
      <c r="E55" s="456"/>
      <c r="F55" s="150"/>
      <c r="G55" s="455"/>
      <c r="H55" s="456"/>
      <c r="I55" s="150"/>
      <c r="J55" s="455"/>
      <c r="K55" s="456"/>
      <c r="L55" s="150"/>
      <c r="M55" s="455"/>
      <c r="N55" s="456"/>
      <c r="O55" s="150"/>
      <c r="P55" s="455"/>
      <c r="Q55" s="456"/>
      <c r="R55" s="150"/>
      <c r="T55" s="332">
        <f t="shared" si="4"/>
        <v>0</v>
      </c>
      <c r="U55" s="182">
        <f t="shared" si="5"/>
        <v>0</v>
      </c>
      <c r="V55" s="334"/>
    </row>
    <row r="56" spans="2:22" ht="15.6" customHeight="1">
      <c r="B56" s="697"/>
      <c r="C56" s="155"/>
      <c r="D56" s="455"/>
      <c r="E56" s="456"/>
      <c r="F56" s="150"/>
      <c r="G56" s="455"/>
      <c r="H56" s="456"/>
      <c r="I56" s="150"/>
      <c r="J56" s="455"/>
      <c r="K56" s="456"/>
      <c r="L56" s="150"/>
      <c r="M56" s="455"/>
      <c r="N56" s="456"/>
      <c r="O56" s="150"/>
      <c r="P56" s="455"/>
      <c r="Q56" s="456"/>
      <c r="R56" s="150"/>
      <c r="T56" s="332">
        <f t="shared" si="4"/>
        <v>0</v>
      </c>
      <c r="U56" s="182">
        <f t="shared" si="5"/>
        <v>0</v>
      </c>
      <c r="V56" s="334"/>
    </row>
    <row r="57" spans="2:22" ht="15.6" customHeight="1">
      <c r="B57" s="697"/>
      <c r="C57" s="155"/>
      <c r="D57" s="455"/>
      <c r="E57" s="456"/>
      <c r="F57" s="150"/>
      <c r="G57" s="455"/>
      <c r="H57" s="456"/>
      <c r="I57" s="150"/>
      <c r="J57" s="455"/>
      <c r="K57" s="456"/>
      <c r="L57" s="150"/>
      <c r="M57" s="455"/>
      <c r="N57" s="456"/>
      <c r="O57" s="150"/>
      <c r="P57" s="455"/>
      <c r="Q57" s="456"/>
      <c r="R57" s="150"/>
      <c r="T57" s="332">
        <f t="shared" si="4"/>
        <v>0</v>
      </c>
      <c r="U57" s="182">
        <f>SUM(E57,H57,K57,N57,Q57)</f>
        <v>0</v>
      </c>
      <c r="V57" s="334"/>
    </row>
    <row r="58" spans="2:22" ht="15.6" customHeight="1">
      <c r="B58" s="697"/>
      <c r="C58" s="155"/>
      <c r="D58" s="455"/>
      <c r="E58" s="456"/>
      <c r="F58" s="150"/>
      <c r="G58" s="455"/>
      <c r="H58" s="456"/>
      <c r="I58" s="150"/>
      <c r="J58" s="455"/>
      <c r="K58" s="456"/>
      <c r="L58" s="150"/>
      <c r="M58" s="455"/>
      <c r="N58" s="456"/>
      <c r="O58" s="150"/>
      <c r="P58" s="455"/>
      <c r="Q58" s="456"/>
      <c r="R58" s="150"/>
      <c r="T58" s="332">
        <f t="shared" si="4"/>
        <v>0</v>
      </c>
      <c r="U58" s="182">
        <f>SUM(E58,H58,K58,N58,Q58)</f>
        <v>0</v>
      </c>
      <c r="V58" s="334"/>
    </row>
    <row r="59" spans="2:22" ht="15.6" customHeight="1">
      <c r="B59" s="697"/>
      <c r="C59" s="155"/>
      <c r="D59" s="455"/>
      <c r="E59" s="456"/>
      <c r="F59" s="150"/>
      <c r="G59" s="455"/>
      <c r="H59" s="456"/>
      <c r="I59" s="150"/>
      <c r="J59" s="455"/>
      <c r="K59" s="456"/>
      <c r="L59" s="150"/>
      <c r="M59" s="455"/>
      <c r="N59" s="456"/>
      <c r="O59" s="150"/>
      <c r="P59" s="455"/>
      <c r="Q59" s="456"/>
      <c r="R59" s="150"/>
      <c r="T59" s="332">
        <f t="shared" si="4"/>
        <v>0</v>
      </c>
      <c r="U59" s="182">
        <f t="shared" si="5"/>
        <v>0</v>
      </c>
      <c r="V59" s="334"/>
    </row>
    <row r="60" spans="2:22" ht="15.6" customHeight="1">
      <c r="B60" s="697"/>
      <c r="C60" s="155"/>
      <c r="D60" s="455"/>
      <c r="E60" s="456"/>
      <c r="F60" s="150"/>
      <c r="G60" s="455"/>
      <c r="H60" s="456"/>
      <c r="I60" s="150"/>
      <c r="J60" s="455"/>
      <c r="K60" s="456"/>
      <c r="L60" s="150"/>
      <c r="M60" s="455"/>
      <c r="N60" s="456"/>
      <c r="O60" s="150"/>
      <c r="P60" s="455"/>
      <c r="Q60" s="456"/>
      <c r="R60" s="150"/>
      <c r="T60" s="332">
        <f t="shared" si="4"/>
        <v>0</v>
      </c>
      <c r="U60" s="182">
        <f t="shared" si="5"/>
        <v>0</v>
      </c>
      <c r="V60" s="334"/>
    </row>
    <row r="61" spans="2:22" ht="15.6" customHeight="1">
      <c r="B61" s="697"/>
      <c r="C61" s="155"/>
      <c r="D61" s="455"/>
      <c r="E61" s="456"/>
      <c r="F61" s="150"/>
      <c r="G61" s="455"/>
      <c r="H61" s="456"/>
      <c r="I61" s="150"/>
      <c r="J61" s="455"/>
      <c r="K61" s="456"/>
      <c r="L61" s="150"/>
      <c r="M61" s="455"/>
      <c r="N61" s="456"/>
      <c r="O61" s="150"/>
      <c r="P61" s="455"/>
      <c r="Q61" s="456"/>
      <c r="R61" s="150"/>
      <c r="T61" s="332">
        <f>C61</f>
        <v>0</v>
      </c>
      <c r="U61" s="182">
        <f t="shared" si="5"/>
        <v>0</v>
      </c>
      <c r="V61" s="334"/>
    </row>
    <row r="62" spans="2:22" ht="15.6" customHeight="1">
      <c r="B62" s="697"/>
      <c r="C62" s="155"/>
      <c r="D62" s="455"/>
      <c r="E62" s="456"/>
      <c r="F62" s="150"/>
      <c r="G62" s="455"/>
      <c r="H62" s="456"/>
      <c r="I62" s="150"/>
      <c r="J62" s="455"/>
      <c r="K62" s="456"/>
      <c r="L62" s="150"/>
      <c r="M62" s="455"/>
      <c r="N62" s="456"/>
      <c r="O62" s="150"/>
      <c r="P62" s="455"/>
      <c r="Q62" s="456"/>
      <c r="R62" s="150"/>
      <c r="T62" s="332">
        <f>C62</f>
        <v>0</v>
      </c>
      <c r="U62" s="182">
        <f t="shared" si="5"/>
        <v>0</v>
      </c>
      <c r="V62" s="334"/>
    </row>
    <row r="63" spans="2:22" ht="15.6" customHeight="1">
      <c r="B63" s="697"/>
      <c r="C63" s="155"/>
      <c r="D63" s="455"/>
      <c r="E63" s="456"/>
      <c r="F63" s="150"/>
      <c r="G63" s="455"/>
      <c r="H63" s="456"/>
      <c r="I63" s="150"/>
      <c r="J63" s="455"/>
      <c r="K63" s="456"/>
      <c r="L63" s="150"/>
      <c r="M63" s="455"/>
      <c r="N63" s="456"/>
      <c r="O63" s="150"/>
      <c r="P63" s="455"/>
      <c r="Q63" s="456"/>
      <c r="R63" s="150"/>
      <c r="T63" s="332">
        <f t="shared" si="4"/>
        <v>0</v>
      </c>
      <c r="U63" s="182">
        <f t="shared" si="5"/>
        <v>0</v>
      </c>
      <c r="V63" s="334"/>
    </row>
    <row r="64" spans="2:22" ht="15.6" customHeight="1">
      <c r="B64" s="697"/>
      <c r="C64" s="155"/>
      <c r="D64" s="455"/>
      <c r="E64" s="456"/>
      <c r="F64" s="150"/>
      <c r="G64" s="455"/>
      <c r="H64" s="456"/>
      <c r="I64" s="150"/>
      <c r="J64" s="455"/>
      <c r="K64" s="456"/>
      <c r="L64" s="150"/>
      <c r="M64" s="455"/>
      <c r="N64" s="456"/>
      <c r="O64" s="150"/>
      <c r="P64" s="455"/>
      <c r="Q64" s="456"/>
      <c r="R64" s="150"/>
      <c r="T64" s="332">
        <f t="shared" si="4"/>
        <v>0</v>
      </c>
      <c r="U64" s="182">
        <f t="shared" si="5"/>
        <v>0</v>
      </c>
      <c r="V64" s="334"/>
    </row>
    <row r="65" spans="1:47" ht="15.6" customHeight="1">
      <c r="B65" s="697"/>
      <c r="C65" s="156"/>
      <c r="D65" s="457"/>
      <c r="E65" s="458"/>
      <c r="F65" s="329"/>
      <c r="G65" s="457"/>
      <c r="H65" s="458"/>
      <c r="I65" s="329"/>
      <c r="J65" s="457"/>
      <c r="K65" s="458"/>
      <c r="L65" s="329"/>
      <c r="M65" s="457"/>
      <c r="N65" s="458"/>
      <c r="O65" s="329"/>
      <c r="P65" s="457"/>
      <c r="Q65" s="458"/>
      <c r="R65" s="329"/>
      <c r="T65" s="599">
        <f t="shared" si="4"/>
        <v>0</v>
      </c>
      <c r="U65" s="183">
        <f t="shared" si="5"/>
        <v>0</v>
      </c>
      <c r="V65" s="335"/>
    </row>
    <row r="66" spans="1:47" ht="15.6" customHeight="1">
      <c r="B66" s="40"/>
      <c r="C66" s="158" t="s">
        <v>145</v>
      </c>
      <c r="D66" s="465">
        <f>SUM(D47:D65)</f>
        <v>0</v>
      </c>
      <c r="E66" s="466">
        <f>SUM(E47:E65)</f>
        <v>0</v>
      </c>
      <c r="F66" s="152"/>
      <c r="G66" s="465">
        <f>SUM(G47:G65)</f>
        <v>0</v>
      </c>
      <c r="H66" s="466">
        <f>SUM(H47:H65)</f>
        <v>0</v>
      </c>
      <c r="I66" s="152"/>
      <c r="J66" s="465">
        <f>SUM(J47:J65)</f>
        <v>0</v>
      </c>
      <c r="K66" s="466">
        <f>SUM(K47:K65)</f>
        <v>0</v>
      </c>
      <c r="L66" s="153"/>
      <c r="M66" s="465">
        <f>SUM(M47:M65)</f>
        <v>0</v>
      </c>
      <c r="N66" s="466">
        <f>SUM(N47:N65)</f>
        <v>0</v>
      </c>
      <c r="O66" s="153"/>
      <c r="P66" s="465">
        <f>SUM(P47:P65)</f>
        <v>0</v>
      </c>
      <c r="Q66" s="466">
        <f>SUM(Q47:Q65)</f>
        <v>0</v>
      </c>
      <c r="R66" s="153"/>
      <c r="T66" s="163"/>
      <c r="U66" s="471">
        <f>SUM(U47:U65)</f>
        <v>0</v>
      </c>
      <c r="V66" s="164"/>
    </row>
    <row r="67" spans="1:47" s="24" customFormat="1" ht="15.6" customHeight="1">
      <c r="A67" s="30"/>
      <c r="B67" s="40"/>
      <c r="C67" s="603" t="s">
        <v>634</v>
      </c>
      <c r="D67" s="600">
        <f>D45-D66</f>
        <v>0</v>
      </c>
      <c r="E67" s="601">
        <f>E45-E66</f>
        <v>0</v>
      </c>
      <c r="F67" s="42"/>
      <c r="G67" s="600">
        <f>G45-G66</f>
        <v>0</v>
      </c>
      <c r="H67" s="601">
        <f>H45-H66</f>
        <v>0</v>
      </c>
      <c r="I67" s="42"/>
      <c r="J67" s="600">
        <f>J45-J66</f>
        <v>0</v>
      </c>
      <c r="K67" s="601">
        <f>K45-K66</f>
        <v>0</v>
      </c>
      <c r="L67" s="41"/>
      <c r="M67" s="600">
        <f>M45-M66</f>
        <v>0</v>
      </c>
      <c r="N67" s="601">
        <f>N45-N66</f>
        <v>0</v>
      </c>
      <c r="O67" s="41"/>
      <c r="P67" s="600">
        <f>P45-P66</f>
        <v>0</v>
      </c>
      <c r="Q67" s="601">
        <f>Q45-Q66</f>
        <v>0</v>
      </c>
      <c r="R67" s="41"/>
      <c r="S67" s="30"/>
      <c r="T67" s="194" t="s">
        <v>175</v>
      </c>
      <c r="U67" s="472">
        <f>U20-U44-U66</f>
        <v>0</v>
      </c>
      <c r="V67" s="195"/>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30" customHeight="1">
      <c r="A68" s="698" t="s">
        <v>579</v>
      </c>
      <c r="B68" s="698"/>
      <c r="C68" s="29"/>
      <c r="D68" s="29"/>
      <c r="E68" s="29"/>
      <c r="F68" s="43"/>
      <c r="G68" s="29"/>
      <c r="H68" s="29"/>
      <c r="I68" s="43"/>
      <c r="J68" s="29"/>
      <c r="K68" s="29"/>
      <c r="L68" s="29"/>
      <c r="M68" s="29"/>
      <c r="N68" s="29"/>
      <c r="O68" s="29"/>
      <c r="P68" s="29"/>
      <c r="Q68" s="29"/>
      <c r="R68" s="29"/>
      <c r="V68" s="473"/>
    </row>
    <row r="69" spans="1:47" s="30" customFormat="1" ht="31.2">
      <c r="A69" s="166" t="s">
        <v>152</v>
      </c>
      <c r="B69" s="167" t="s">
        <v>176</v>
      </c>
      <c r="C69" s="165" t="s">
        <v>569</v>
      </c>
      <c r="D69" s="717" t="s">
        <v>624</v>
      </c>
      <c r="E69" s="718"/>
      <c r="F69" s="120"/>
      <c r="G69" s="717" t="s">
        <v>625</v>
      </c>
      <c r="H69" s="718"/>
      <c r="I69" s="120"/>
      <c r="J69" s="717" t="s">
        <v>626</v>
      </c>
      <c r="K69" s="718"/>
      <c r="L69" s="121"/>
      <c r="M69" s="717" t="s">
        <v>627</v>
      </c>
      <c r="N69" s="718"/>
      <c r="O69" s="41"/>
      <c r="P69" s="717" t="s">
        <v>628</v>
      </c>
      <c r="Q69" s="718"/>
      <c r="R69" s="41"/>
    </row>
    <row r="70" spans="1:47" ht="15.6">
      <c r="A70" s="340">
        <f>Actifs!A10</f>
        <v>1</v>
      </c>
      <c r="B70" s="474"/>
      <c r="C70" s="341" t="str">
        <f>Actifs!B10</f>
        <v>Compte 1</v>
      </c>
      <c r="D70" s="476">
        <f>B70+SUMIF($F$14:$F$19,A70,$D$14:$D$19)-SUMIF($F$22:$F$43,A70,$D$22:$D$43)-SUMIF($F$47:$F$65,A70,$D$47:$D$65)</f>
        <v>0</v>
      </c>
      <c r="E70" s="477">
        <f>B70+SUMIF($F$14:$F$19,A70,$E$14:$E$19)-SUMIF($F$22:$F$43,A70,$E$22:$E$43)-SUMIF($F$47:$F$65,A70,$E$47:$E$65)</f>
        <v>0</v>
      </c>
      <c r="F70" s="122"/>
      <c r="G70" s="476">
        <f>D70+SUMIF($I$14:$I$19,A70,$G$14:$G$19)-SUMIF($I$22:$I$43,A70,$G$22:$G$43)-SUMIF($I$47:$I$65,A70,$G$47:$G$65)</f>
        <v>0</v>
      </c>
      <c r="H70" s="477">
        <f>E70+SUMIF($I$14:$I$19,A70,$H$14:$H$19)-SUMIF($I$22:$I$43,A70,$H$22:$H$43)-SUMIF($I$47:$I$65,A70,$H$47:$H$65)</f>
        <v>0</v>
      </c>
      <c r="I70" s="122"/>
      <c r="J70" s="476">
        <f>G70+SUMIF($L$14:$L$19,A70,$J$14:$J$19)-SUMIF($L$22:$L$43,A70,$J$22:$J$43)-SUMIF($L$47:$L$65,A70,$J$47:$J$65)</f>
        <v>0</v>
      </c>
      <c r="K70" s="477">
        <f>H70+SUMIF($L$14:$L$19,A70,$K$14:$K$19)-SUMIF($L$22:$L$43,A70,$K$22:$K$43)-SUMIF($L$47:$L$65,A70,$K$47:$K$65)</f>
        <v>0</v>
      </c>
      <c r="L70" s="123"/>
      <c r="M70" s="476">
        <f>J70+SUMIF($O$14:$O$19,A70,$M$14:$M$19)-SUMIF($O$22:$O$43,A70,$M$22:$M$43)-SUMIF($O$47:$O$65,A70,$M$47:$M$65)</f>
        <v>0</v>
      </c>
      <c r="N70" s="477">
        <f>K70+SUMIF($O$14:$O$19,A70,$N$14:$N$19)-SUMIF($O$22:$O$43,A70,$N$22:$N$43)-SUMIF($O$47:$O$65,A70,$N$47:$N$65)</f>
        <v>0</v>
      </c>
      <c r="P70" s="476">
        <f>M70+SUMIF($R$14:$R$19,A70,$P$14:$P$19)-SUMIF($R$22:$R$43,A70,$P$22:$P$43)-SUMIF($R$47:$R$65,A70,$P$47:$P$65)</f>
        <v>0</v>
      </c>
      <c r="Q70" s="477">
        <f>N70+SUMIF($R$14:$R$19,A70,$Q$14:$Q$19)-SUMIF($R$22:$R$43,A70,$Q$22:$Q$43)-SUMIF($R$47:$R$65,A70,$Q$47:$Q$65)</f>
        <v>0</v>
      </c>
      <c r="T70" s="30"/>
      <c r="U70" s="30"/>
      <c r="V70" s="30"/>
    </row>
    <row r="71" spans="1:47" ht="15.6">
      <c r="A71" s="340">
        <f>Actifs!A11</f>
        <v>2</v>
      </c>
      <c r="B71" s="474"/>
      <c r="C71" s="341" t="str">
        <f>Actifs!B11</f>
        <v>Compte 2</v>
      </c>
      <c r="D71" s="476">
        <f t="shared" ref="D71:D74" si="6">B71+SUMIF($F$14:$F$19,A71,$D$14:$D$19)-SUMIF($F$22:$F$43,A71,$D$22:$D$43)-SUMIF($F$47:$F$65,A71,$D$47:$D$65)</f>
        <v>0</v>
      </c>
      <c r="E71" s="477">
        <f t="shared" ref="E71:E74" si="7">B71+SUMIF($F$14:$F$19,A71,$E$14:$E$19)-SUMIF($F$22:$F$43,A71,$E$22:$E$43)-SUMIF($F$47:$F$65,A71,$E$47:$E$65)</f>
        <v>0</v>
      </c>
      <c r="G71" s="476">
        <f t="shared" ref="G71:G75" si="8">D71+SUMIF($I$14:$I$19,A71,$G$14:$G$19)-SUMIF($I$22:$I$43,A71,$G$22:$G$43)-SUMIF($I$47:$I$65,A71,$G$47:$G$65)</f>
        <v>0</v>
      </c>
      <c r="H71" s="477">
        <f t="shared" ref="H71:H75" si="9">E71+SUMIF($I$14:$I$19,A71,$H$14:$H$19)-SUMIF($I$22:$I$43,A71,$H$22:$H$43)-SUMIF($I$47:$I$65,A71,$H$47:$H$65)</f>
        <v>0</v>
      </c>
      <c r="J71" s="476">
        <f t="shared" ref="J71:J74" si="10">G71+SUMIF($L$14:$L$19,A71,$J$14:$J$19)-SUMIF($L$22:$L$43,A71,$J$22:$J$43)-SUMIF($L$47:$L$65,A71,$J$47:$J$65)</f>
        <v>0</v>
      </c>
      <c r="K71" s="477">
        <f t="shared" ref="K71:K75" si="11">H71+SUMIF($L$14:$L$19,A71,$K$14:$K$19)-SUMIF($L$22:$L$43,A71,$K$22:$K$43)-SUMIF($L$47:$L$65,A71,$K$47:$K$65)</f>
        <v>0</v>
      </c>
      <c r="M71" s="476">
        <f t="shared" ref="M71:M74" si="12">J71+SUMIF($O$14:$O$19,A71,$M$14:$M$19)-SUMIF($O$22:$O$43,A71,$M$22:$M$43)-SUMIF($O$47:$O$65,A71,$M$47:$M$65)</f>
        <v>0</v>
      </c>
      <c r="N71" s="477">
        <f t="shared" ref="N71:N74" si="13">K71+SUMIF($O$14:$O$19,A71,$N$14:$N$19)-SUMIF($O$22:$O$43,A71,$N$22:$N$43)-SUMIF($O$47:$O$65,A71,$N$47:$N$65)</f>
        <v>0</v>
      </c>
      <c r="P71" s="476">
        <f t="shared" ref="P71:P74" si="14">M71+SUMIF($R$14:$R$19,A71,$P$14:$P$19)-SUMIF($R$22:$R$43,A71,$P$22:$P$43)-SUMIF($R$47:$R$65,A71,$P$47:$P$65)</f>
        <v>0</v>
      </c>
      <c r="Q71" s="477">
        <f t="shared" ref="Q71:Q74" si="15">N71+SUMIF($R$14:$R$19,A71,$Q$14:$Q$19)-SUMIF($R$22:$R$43,A71,$Q$22:$Q$43)-SUMIF($R$47:$R$65,A71,$Q$47:$Q$65)</f>
        <v>0</v>
      </c>
      <c r="T71" s="30"/>
      <c r="U71" s="30"/>
      <c r="V71" s="30"/>
    </row>
    <row r="72" spans="1:47" ht="15.6">
      <c r="A72" s="340">
        <f>Actifs!A12</f>
        <v>3</v>
      </c>
      <c r="B72" s="474"/>
      <c r="C72" s="341" t="str">
        <f>Actifs!B12</f>
        <v>Compte 3</v>
      </c>
      <c r="D72" s="476">
        <f t="shared" si="6"/>
        <v>0</v>
      </c>
      <c r="E72" s="477">
        <f t="shared" si="7"/>
        <v>0</v>
      </c>
      <c r="G72" s="476">
        <f t="shared" si="8"/>
        <v>0</v>
      </c>
      <c r="H72" s="477">
        <f t="shared" si="9"/>
        <v>0</v>
      </c>
      <c r="J72" s="476">
        <f t="shared" si="10"/>
        <v>0</v>
      </c>
      <c r="K72" s="477">
        <f t="shared" si="11"/>
        <v>0</v>
      </c>
      <c r="M72" s="476">
        <f t="shared" si="12"/>
        <v>0</v>
      </c>
      <c r="N72" s="477">
        <f t="shared" si="13"/>
        <v>0</v>
      </c>
      <c r="P72" s="476">
        <f>M72+SUMIF($R$14:$R$19,A72,$P$14:$P$19)-SUMIF($R$22:$R$43,A72,$P$22:$P$43)-SUMIF($R$47:$R$65,A72,$P$47:$P$65)</f>
        <v>0</v>
      </c>
      <c r="Q72" s="477">
        <f t="shared" si="15"/>
        <v>0</v>
      </c>
      <c r="S72" s="699" t="s">
        <v>580</v>
      </c>
      <c r="T72" s="699"/>
      <c r="U72" s="30"/>
      <c r="V72" s="30"/>
    </row>
    <row r="73" spans="1:47" ht="15.6">
      <c r="A73" s="340">
        <f>Actifs!A13</f>
        <v>4</v>
      </c>
      <c r="B73" s="474"/>
      <c r="C73" s="341" t="str">
        <f>Actifs!B13</f>
        <v>Compte 4</v>
      </c>
      <c r="D73" s="476">
        <f t="shared" si="6"/>
        <v>0</v>
      </c>
      <c r="E73" s="477">
        <f t="shared" si="7"/>
        <v>0</v>
      </c>
      <c r="G73" s="476">
        <f t="shared" si="8"/>
        <v>0</v>
      </c>
      <c r="H73" s="477">
        <f t="shared" si="9"/>
        <v>0</v>
      </c>
      <c r="J73" s="476">
        <f t="shared" si="10"/>
        <v>0</v>
      </c>
      <c r="K73" s="477">
        <f t="shared" si="11"/>
        <v>0</v>
      </c>
      <c r="M73" s="476">
        <f t="shared" si="12"/>
        <v>0</v>
      </c>
      <c r="N73" s="477">
        <f t="shared" si="13"/>
        <v>0</v>
      </c>
      <c r="P73" s="476">
        <f t="shared" si="14"/>
        <v>0</v>
      </c>
      <c r="Q73" s="477">
        <f t="shared" si="15"/>
        <v>0</v>
      </c>
      <c r="S73" s="699"/>
      <c r="T73" s="699"/>
      <c r="U73" s="30"/>
      <c r="V73" s="30"/>
    </row>
    <row r="74" spans="1:47" ht="15.6">
      <c r="A74" s="340">
        <f>Actifs!A14</f>
        <v>5</v>
      </c>
      <c r="B74" s="474"/>
      <c r="C74" s="341" t="str">
        <f>Actifs!B14</f>
        <v>Compte 5</v>
      </c>
      <c r="D74" s="476">
        <f t="shared" si="6"/>
        <v>0</v>
      </c>
      <c r="E74" s="477">
        <f t="shared" si="7"/>
        <v>0</v>
      </c>
      <c r="G74" s="476">
        <f t="shared" si="8"/>
        <v>0</v>
      </c>
      <c r="H74" s="477">
        <f t="shared" si="9"/>
        <v>0</v>
      </c>
      <c r="J74" s="476">
        <f t="shared" si="10"/>
        <v>0</v>
      </c>
      <c r="K74" s="477">
        <f t="shared" si="11"/>
        <v>0</v>
      </c>
      <c r="M74" s="476">
        <f t="shared" si="12"/>
        <v>0</v>
      </c>
      <c r="N74" s="477">
        <f t="shared" si="13"/>
        <v>0</v>
      </c>
      <c r="P74" s="476">
        <f t="shared" si="14"/>
        <v>0</v>
      </c>
      <c r="Q74" s="477">
        <f t="shared" si="15"/>
        <v>0</v>
      </c>
      <c r="S74" s="699"/>
      <c r="T74" s="699"/>
      <c r="U74" s="30"/>
      <c r="V74" s="30"/>
    </row>
    <row r="75" spans="1:47" ht="15.6">
      <c r="A75" s="342">
        <f>Actifs!A15</f>
        <v>6</v>
      </c>
      <c r="B75" s="475"/>
      <c r="C75" s="343" t="str">
        <f>Actifs!B15</f>
        <v>Compte 6</v>
      </c>
      <c r="D75" s="478">
        <f>B75+SUMIF($F$14:$F$19,A75,$D$14:$D$19)-SUMIF($F$22:$F$43,A75,$D$22:$D$43)-SUMIF($F$47:$F$65,A75,$D$47:$D$65)</f>
        <v>0</v>
      </c>
      <c r="E75" s="479">
        <f>B75+SUMIF($F$14:$F$19,A75,$E$14:$E$19)-SUMIF($F$22:$F$43,A75,$E$22:$E$43)-SUMIF($F$47:$F$65,A75,$E$47:$E$65)</f>
        <v>0</v>
      </c>
      <c r="G75" s="478">
        <f t="shared" si="8"/>
        <v>0</v>
      </c>
      <c r="H75" s="479">
        <f t="shared" si="9"/>
        <v>0</v>
      </c>
      <c r="J75" s="478">
        <f>G75+SUMIF($L$14:$L$19,A75,$J$14:$J$19)-SUMIF($L$22:$L$43,A75,$J$22:$J$43)-SUMIF($L$47:$L$65,A75,$J$47:$J$65)</f>
        <v>0</v>
      </c>
      <c r="K75" s="602">
        <f t="shared" si="11"/>
        <v>0</v>
      </c>
      <c r="M75" s="478">
        <f>J75+SUMIF($O$14:$O$19,A75,$M$14:$M$19)-SUMIF($O$22:$O$43,A75,$M$22:$M$43)-SUMIF($O$47:$O$65,A75,$M$47:$M$65)</f>
        <v>0</v>
      </c>
      <c r="N75" s="479">
        <f>K75+SUMIF($O$14:$O$19,A75,$N$14:$N$19)-SUMIF($O$22:$O$43,A75,$N$22:$N$43)-SUMIF($O$47:$O$65,A75,$N$47:$N$65)</f>
        <v>0</v>
      </c>
      <c r="P75" s="478">
        <f>M75+SUMIF($R$14:$R$19,A75,$P$14:$P$19)-SUMIF($R$22:$R$43,A75,$P$22:$P$43)-SUMIF($R$47:$R$65,A75,$P$47:$P$65)</f>
        <v>0</v>
      </c>
      <c r="Q75" s="479">
        <f>N75+SUMIF($R$14:$R$19,A75,$Q$14:$Q$19)-SUMIF($R$22:$R$43,A75,$Q$22:$Q$43)-SUMIF($R$47:$R$65,A75,$Q$47:$Q$65)</f>
        <v>0</v>
      </c>
      <c r="S75" s="699"/>
      <c r="T75" s="699"/>
      <c r="U75" s="30"/>
      <c r="V75" s="30"/>
    </row>
    <row r="76" spans="1:47" ht="15.6">
      <c r="B76" s="480">
        <f>SUM(B70:B75)</f>
        <v>0</v>
      </c>
      <c r="D76" s="480">
        <f>SUM(D70:D75)</f>
        <v>0</v>
      </c>
      <c r="E76" s="464">
        <f>SUM(E70:E75)</f>
        <v>0</v>
      </c>
      <c r="G76" s="480">
        <f>SUM(G70:G75)</f>
        <v>0</v>
      </c>
      <c r="H76" s="480">
        <f>SUM(H70:H75)</f>
        <v>0</v>
      </c>
      <c r="J76" s="480">
        <f>SUM(J70:J75)</f>
        <v>0</v>
      </c>
      <c r="K76" s="464">
        <f>SUM(K70:K75)</f>
        <v>0</v>
      </c>
      <c r="M76" s="480">
        <f>SUM(M70:M75)</f>
        <v>0</v>
      </c>
      <c r="N76" s="481">
        <f>SUM(N70:N75)</f>
        <v>0</v>
      </c>
      <c r="P76" s="480">
        <f>SUM(P70:P75)</f>
        <v>0</v>
      </c>
      <c r="Q76" s="464">
        <f>SUM(Q70:Q75)</f>
        <v>0</v>
      </c>
      <c r="S76" s="699"/>
      <c r="T76" s="699"/>
      <c r="U76" s="30"/>
      <c r="V76" s="30"/>
    </row>
    <row r="77" spans="1:47">
      <c r="J77" s="48"/>
      <c r="K77" s="48"/>
    </row>
    <row r="78" spans="1:47" ht="15.6">
      <c r="C78" s="30"/>
      <c r="D78" s="652" t="s">
        <v>499</v>
      </c>
      <c r="E78" s="652"/>
      <c r="F78" s="652"/>
      <c r="G78" s="652"/>
      <c r="H78" s="652"/>
      <c r="I78" s="652"/>
      <c r="J78" s="652"/>
      <c r="K78" s="652"/>
      <c r="L78" s="652"/>
      <c r="M78" s="652"/>
      <c r="N78" s="108"/>
      <c r="O78" s="108"/>
      <c r="P78" s="108"/>
      <c r="Q78" s="108"/>
      <c r="R78" s="108"/>
      <c r="S78" s="108"/>
    </row>
  </sheetData>
  <sheetProtection algorithmName="SHA-512" hashValue="U5gLoXqmNVUN9wR+V8QMx86N9w00c2AfxyifML2AvnLz2Z8rE6HMolNgNZXzhcf9M12pIciW6+lxmC2LHi7XPg==" saltValue="s/1aD3kFQBKdlF6wdbBs6A==" spinCount="100000" sheet="1" objects="1" scenarios="1"/>
  <mergeCells count="19">
    <mergeCell ref="D78:M78"/>
    <mergeCell ref="J2:R2"/>
    <mergeCell ref="J3:R3"/>
    <mergeCell ref="J4:R4"/>
    <mergeCell ref="J5:R5"/>
    <mergeCell ref="J69:K69"/>
    <mergeCell ref="M69:N69"/>
    <mergeCell ref="P69:Q69"/>
    <mergeCell ref="C3:C4"/>
    <mergeCell ref="A7:B9"/>
    <mergeCell ref="V7:V9"/>
    <mergeCell ref="C8:C9"/>
    <mergeCell ref="B14:B19"/>
    <mergeCell ref="S72:T76"/>
    <mergeCell ref="B22:B43"/>
    <mergeCell ref="B47:B65"/>
    <mergeCell ref="A68:B68"/>
    <mergeCell ref="D69:E69"/>
    <mergeCell ref="G69:H69"/>
  </mergeCells>
  <dataValidations count="2">
    <dataValidation type="list" allowBlank="1" showInputMessage="1" showErrorMessage="1" sqref="V22:V43" xr:uid="{142242F1-5DAB-480C-BF70-00F5F8237C57}">
      <formula1>Obligations_Liste</formula1>
    </dataValidation>
    <dataValidation type="list" allowBlank="1" showInputMessage="1" showErrorMessage="1" sqref="R47:R65 I22:I43 I14:I19 F14:F19 F47:F65 F22:F43 I47:I65 O14:O19 R14:R19 L14:L19 O22:O43 R22:R43 L22:L43 O47:O65 L47:L65" xr:uid="{3155B2DB-8097-4468-9FD8-3CDA5BFB4B46}">
      <formula1>"1,2,3,4,5,6"</formula1>
    </dataValidation>
  </dataValidations>
  <hyperlinks>
    <hyperlink ref="C3:C4" location="Deb_Bilan" display="Retour au bilan" xr:uid="{D36B2361-98C4-43E0-929A-5EAC25CE390D}"/>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7258ECC-C8B0-4F4E-ADAE-FDEE4999A6BD}">
          <x14:formula1>
            <xm:f>'Bilan annuel'!$A$32:$A$50</xm:f>
          </x14:formula1>
          <xm:sqref>V47:V65</xm:sqref>
        </x14:dataValidation>
        <x14:dataValidation type="list" allowBlank="1" showInputMessage="1" showErrorMessage="1" xr:uid="{191B7B53-DB89-4988-AC53-B1566E98A6E3}">
          <x14:formula1>
            <xm:f>'Bilan annuel'!$A$9:$A$14</xm:f>
          </x14:formula1>
          <xm:sqref>V14:V19</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4A9DC-FA9E-BA4F-866F-29C9AE2D5E4B}">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705" t="s">
        <v>12</v>
      </c>
      <c r="K2" s="706"/>
      <c r="L2" s="706"/>
      <c r="M2" s="706"/>
      <c r="N2" s="706"/>
      <c r="O2" s="706"/>
      <c r="P2" s="706"/>
      <c r="Q2" s="706"/>
      <c r="R2" s="707"/>
      <c r="W2" s="116"/>
      <c r="X2" s="116"/>
      <c r="Y2" s="116"/>
      <c r="Z2" s="117"/>
      <c r="AA2" s="116"/>
      <c r="AB2" s="116"/>
      <c r="AC2" s="116"/>
    </row>
    <row r="3" spans="1:29" ht="15.6" customHeight="1">
      <c r="C3" s="635" t="s">
        <v>577</v>
      </c>
      <c r="D3" s="111"/>
      <c r="G3" s="107" t="s">
        <v>75</v>
      </c>
      <c r="H3" s="313">
        <f>'Bilan annuel'!C3</f>
        <v>0</v>
      </c>
      <c r="J3" s="708"/>
      <c r="K3" s="709"/>
      <c r="L3" s="709"/>
      <c r="M3" s="709"/>
      <c r="N3" s="709"/>
      <c r="O3" s="709"/>
      <c r="P3" s="709"/>
      <c r="Q3" s="709"/>
      <c r="R3" s="710"/>
      <c r="W3" s="318"/>
      <c r="X3" s="318"/>
      <c r="Y3" s="318"/>
      <c r="Z3" s="318"/>
      <c r="AA3" s="318"/>
      <c r="AB3" s="318"/>
      <c r="AC3" s="318"/>
    </row>
    <row r="4" spans="1:29" ht="15.6" customHeight="1" thickBot="1">
      <c r="B4" s="75"/>
      <c r="C4" s="636"/>
      <c r="D4" s="114"/>
      <c r="E4" s="114"/>
      <c r="F4" s="114"/>
      <c r="G4" s="114"/>
      <c r="H4" s="114"/>
      <c r="I4" s="115"/>
      <c r="J4" s="711"/>
      <c r="K4" s="712"/>
      <c r="L4" s="712"/>
      <c r="M4" s="712"/>
      <c r="N4" s="712"/>
      <c r="O4" s="712"/>
      <c r="P4" s="712"/>
      <c r="Q4" s="712"/>
      <c r="R4" s="713"/>
      <c r="W4" s="318"/>
      <c r="X4" s="318"/>
      <c r="Y4" s="318"/>
      <c r="Z4" s="318"/>
      <c r="AA4" s="318"/>
      <c r="AB4" s="318"/>
      <c r="AC4" s="318"/>
    </row>
    <row r="5" spans="1:29" ht="15.6" customHeight="1">
      <c r="D5" s="114"/>
      <c r="E5" s="114"/>
      <c r="F5" s="114"/>
      <c r="G5" s="114"/>
      <c r="H5" s="114"/>
      <c r="I5" s="115"/>
      <c r="J5" s="714"/>
      <c r="K5" s="715"/>
      <c r="L5" s="715"/>
      <c r="M5" s="715"/>
      <c r="N5" s="715"/>
      <c r="O5" s="715"/>
      <c r="P5" s="715"/>
      <c r="Q5" s="715"/>
      <c r="R5" s="716"/>
      <c r="S5" s="35"/>
      <c r="W5" s="318"/>
      <c r="X5" s="318"/>
      <c r="Y5" s="318"/>
      <c r="Z5" s="318"/>
      <c r="AA5" s="318"/>
      <c r="AB5" s="318"/>
      <c r="AC5" s="318"/>
    </row>
    <row r="6" spans="1:29" ht="15.6" customHeight="1">
      <c r="D6" s="38"/>
      <c r="E6" s="64"/>
      <c r="S6" s="35"/>
      <c r="W6" s="318"/>
      <c r="X6" s="318"/>
      <c r="Y6" s="318"/>
      <c r="Z6" s="318"/>
      <c r="AA6" s="318"/>
      <c r="AB6" s="318"/>
      <c r="AC6" s="318"/>
    </row>
    <row r="7" spans="1:29" ht="15.6" customHeight="1">
      <c r="A7" s="700" t="s">
        <v>578</v>
      </c>
      <c r="B7" s="700"/>
      <c r="D7" s="112" t="s">
        <v>162</v>
      </c>
      <c r="E7" s="319"/>
      <c r="F7" s="43"/>
      <c r="G7" s="112" t="s">
        <v>163</v>
      </c>
      <c r="H7" s="112"/>
      <c r="I7" s="43"/>
      <c r="J7" s="112" t="s">
        <v>164</v>
      </c>
      <c r="K7" s="112"/>
      <c r="L7" s="29"/>
      <c r="M7" s="112" t="s">
        <v>165</v>
      </c>
      <c r="N7" s="112"/>
      <c r="O7" s="112"/>
      <c r="P7" s="112" t="s">
        <v>166</v>
      </c>
      <c r="Q7" s="112"/>
      <c r="R7" s="112"/>
      <c r="S7" s="35"/>
      <c r="T7" s="336"/>
      <c r="U7" s="336"/>
      <c r="V7" s="701" t="s">
        <v>632</v>
      </c>
      <c r="W7" s="319"/>
      <c r="X7" s="319"/>
      <c r="Y7" s="319"/>
      <c r="Z7" s="319"/>
      <c r="AA7" s="319"/>
      <c r="AB7" s="319"/>
      <c r="AC7" s="319"/>
    </row>
    <row r="8" spans="1:29" ht="15.6" customHeight="1">
      <c r="A8" s="700"/>
      <c r="B8" s="700"/>
      <c r="C8" s="702" t="s">
        <v>186</v>
      </c>
      <c r="D8" s="113" t="s">
        <v>167</v>
      </c>
      <c r="E8" s="118"/>
      <c r="F8" s="42"/>
      <c r="G8" s="113" t="s">
        <v>167</v>
      </c>
      <c r="H8" s="337" t="str">
        <f>IF(E9&lt;&gt;0,E9+1,"")</f>
        <v/>
      </c>
      <c r="I8" s="42"/>
      <c r="J8" s="113" t="s">
        <v>167</v>
      </c>
      <c r="K8" s="337" t="str">
        <f>IF(H9&lt;&gt;0,H9+1,"")</f>
        <v/>
      </c>
      <c r="L8" s="41"/>
      <c r="M8" s="113" t="s">
        <v>167</v>
      </c>
      <c r="N8" s="337" t="str">
        <f>IF(K9&lt;&gt;0,K9+1,"")</f>
        <v/>
      </c>
      <c r="P8" s="113" t="s">
        <v>167</v>
      </c>
      <c r="Q8" s="337" t="str">
        <f>IF(N9&lt;&gt;0,N9+1,"")</f>
        <v/>
      </c>
      <c r="S8" s="35"/>
      <c r="T8" s="336"/>
      <c r="U8" s="336"/>
      <c r="V8" s="701"/>
    </row>
    <row r="9" spans="1:29" ht="15.6" customHeight="1">
      <c r="A9" s="700"/>
      <c r="B9" s="700"/>
      <c r="C9" s="702"/>
      <c r="D9" s="113" t="s">
        <v>168</v>
      </c>
      <c r="E9" s="119"/>
      <c r="G9" s="113" t="s">
        <v>168</v>
      </c>
      <c r="H9" s="119"/>
      <c r="J9" s="113" t="s">
        <v>168</v>
      </c>
      <c r="K9" s="119"/>
      <c r="M9" s="113" t="s">
        <v>168</v>
      </c>
      <c r="N9" s="119"/>
      <c r="O9" s="41"/>
      <c r="P9" s="113" t="s">
        <v>168</v>
      </c>
      <c r="Q9" s="119"/>
      <c r="R9" s="41"/>
      <c r="S9" s="35"/>
      <c r="T9" s="336"/>
      <c r="U9" s="336"/>
      <c r="V9" s="701"/>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68" t="s">
        <v>171</v>
      </c>
      <c r="E11" s="569" t="s">
        <v>172</v>
      </c>
      <c r="F11" s="570" t="s">
        <v>152</v>
      </c>
      <c r="G11" s="568" t="s">
        <v>171</v>
      </c>
      <c r="H11" s="569" t="s">
        <v>172</v>
      </c>
      <c r="I11" s="570" t="s">
        <v>152</v>
      </c>
      <c r="J11" s="568" t="s">
        <v>171</v>
      </c>
      <c r="K11" s="569" t="s">
        <v>172</v>
      </c>
      <c r="L11" s="570" t="s">
        <v>152</v>
      </c>
      <c r="M11" s="568" t="s">
        <v>171</v>
      </c>
      <c r="N11" s="569" t="s">
        <v>172</v>
      </c>
      <c r="O11" s="570" t="s">
        <v>152</v>
      </c>
      <c r="P11" s="568" t="s">
        <v>171</v>
      </c>
      <c r="Q11" s="569" t="s">
        <v>172</v>
      </c>
      <c r="R11" s="570" t="s">
        <v>152</v>
      </c>
      <c r="S11" s="35"/>
      <c r="T11" s="35"/>
      <c r="U11" s="35"/>
    </row>
    <row r="12" spans="1:29" s="30" customFormat="1" ht="15.6" customHeight="1">
      <c r="B12" s="338"/>
      <c r="C12" s="604" t="s">
        <v>635</v>
      </c>
      <c r="D12" s="571">
        <f>B76</f>
        <v>0</v>
      </c>
      <c r="E12" s="572">
        <f>D12</f>
        <v>0</v>
      </c>
      <c r="F12" s="573"/>
      <c r="G12" s="574">
        <f>D67</f>
        <v>0</v>
      </c>
      <c r="H12" s="575">
        <f>E67</f>
        <v>0</v>
      </c>
      <c r="I12" s="573"/>
      <c r="J12" s="574">
        <f>G67</f>
        <v>0</v>
      </c>
      <c r="K12" s="575">
        <f>H67</f>
        <v>0</v>
      </c>
      <c r="L12" s="573"/>
      <c r="M12" s="574">
        <f>J67</f>
        <v>0</v>
      </c>
      <c r="N12" s="575">
        <f>K67</f>
        <v>0</v>
      </c>
      <c r="O12" s="573"/>
      <c r="P12" s="574">
        <f>M67</f>
        <v>0</v>
      </c>
      <c r="Q12" s="575">
        <f>N67</f>
        <v>0</v>
      </c>
      <c r="R12" s="573"/>
      <c r="T12" s="174"/>
      <c r="U12" s="175" t="s">
        <v>169</v>
      </c>
      <c r="V12" s="36" t="s">
        <v>170</v>
      </c>
    </row>
    <row r="13" spans="1:29" s="37" customFormat="1" ht="15.6" customHeight="1">
      <c r="B13" s="176"/>
      <c r="C13" s="177" t="str">
        <f>'Prévision annuelle'!A10</f>
        <v>Revenus</v>
      </c>
      <c r="D13" s="178"/>
      <c r="E13" s="179"/>
      <c r="F13" s="180"/>
      <c r="G13" s="178"/>
      <c r="H13" s="179"/>
      <c r="I13" s="180"/>
      <c r="J13" s="178"/>
      <c r="K13" s="179"/>
      <c r="L13" s="180"/>
      <c r="M13" s="178"/>
      <c r="N13" s="179"/>
      <c r="O13" s="180"/>
      <c r="P13" s="178"/>
      <c r="Q13" s="179"/>
      <c r="R13" s="180"/>
      <c r="T13" s="181" t="str">
        <f>C13</f>
        <v>Revenus</v>
      </c>
      <c r="U13" s="179"/>
      <c r="V13" s="180"/>
    </row>
    <row r="14" spans="1:29" ht="15.6" customHeight="1">
      <c r="B14" s="703" t="str">
        <f>'Prévision annuelle'!A10</f>
        <v>Revenus</v>
      </c>
      <c r="C14" s="154"/>
      <c r="D14" s="576"/>
      <c r="E14" s="577"/>
      <c r="F14" s="149"/>
      <c r="G14" s="576"/>
      <c r="H14" s="577"/>
      <c r="I14" s="149"/>
      <c r="J14" s="576"/>
      <c r="K14" s="577"/>
      <c r="L14" s="149"/>
      <c r="M14" s="576"/>
      <c r="N14" s="577"/>
      <c r="O14" s="149"/>
      <c r="P14" s="576"/>
      <c r="Q14" s="577"/>
      <c r="R14" s="149"/>
      <c r="T14" s="578">
        <f t="shared" ref="T14:T19" si="0">C14</f>
        <v>0</v>
      </c>
      <c r="U14" s="579">
        <f t="shared" ref="U14:U19" si="1">SUM(E14,H14,K14,N14,Q14)</f>
        <v>0</v>
      </c>
      <c r="V14" s="333"/>
    </row>
    <row r="15" spans="1:29" ht="15.6" customHeight="1">
      <c r="B15" s="703"/>
      <c r="C15" s="155"/>
      <c r="D15" s="455"/>
      <c r="E15" s="456"/>
      <c r="F15" s="149"/>
      <c r="G15" s="455"/>
      <c r="H15" s="456"/>
      <c r="I15" s="149"/>
      <c r="J15" s="455"/>
      <c r="K15" s="456"/>
      <c r="L15" s="149"/>
      <c r="M15" s="455"/>
      <c r="N15" s="456"/>
      <c r="O15" s="149"/>
      <c r="P15" s="455"/>
      <c r="Q15" s="456"/>
      <c r="R15" s="149"/>
      <c r="T15" s="330">
        <f t="shared" si="0"/>
        <v>0</v>
      </c>
      <c r="U15" s="182">
        <f t="shared" si="1"/>
        <v>0</v>
      </c>
      <c r="V15" s="333"/>
    </row>
    <row r="16" spans="1:29" ht="15.6" customHeight="1">
      <c r="B16" s="703"/>
      <c r="C16" s="155"/>
      <c r="D16" s="455"/>
      <c r="E16" s="456"/>
      <c r="F16" s="149"/>
      <c r="G16" s="455"/>
      <c r="H16" s="456"/>
      <c r="I16" s="149"/>
      <c r="J16" s="455"/>
      <c r="K16" s="456"/>
      <c r="L16" s="149"/>
      <c r="M16" s="455"/>
      <c r="N16" s="456"/>
      <c r="O16" s="149"/>
      <c r="P16" s="455"/>
      <c r="Q16" s="456"/>
      <c r="R16" s="149"/>
      <c r="T16" s="330">
        <f t="shared" si="0"/>
        <v>0</v>
      </c>
      <c r="U16" s="182">
        <f t="shared" si="1"/>
        <v>0</v>
      </c>
      <c r="V16" s="333"/>
    </row>
    <row r="17" spans="2:22" ht="15.6" customHeight="1">
      <c r="B17" s="703"/>
      <c r="C17" s="155"/>
      <c r="D17" s="455"/>
      <c r="E17" s="456"/>
      <c r="F17" s="149"/>
      <c r="G17" s="455"/>
      <c r="H17" s="456"/>
      <c r="I17" s="149"/>
      <c r="J17" s="455"/>
      <c r="K17" s="456"/>
      <c r="L17" s="149"/>
      <c r="M17" s="455"/>
      <c r="N17" s="456"/>
      <c r="O17" s="149"/>
      <c r="P17" s="455"/>
      <c r="Q17" s="456"/>
      <c r="R17" s="149"/>
      <c r="T17" s="330">
        <f t="shared" si="0"/>
        <v>0</v>
      </c>
      <c r="U17" s="182">
        <f t="shared" si="1"/>
        <v>0</v>
      </c>
      <c r="V17" s="333"/>
    </row>
    <row r="18" spans="2:22" ht="15.6" customHeight="1">
      <c r="B18" s="703"/>
      <c r="C18" s="155"/>
      <c r="D18" s="455"/>
      <c r="E18" s="456"/>
      <c r="F18" s="149"/>
      <c r="G18" s="455"/>
      <c r="H18" s="456"/>
      <c r="I18" s="149"/>
      <c r="J18" s="455"/>
      <c r="K18" s="456"/>
      <c r="L18" s="149"/>
      <c r="M18" s="455"/>
      <c r="N18" s="456"/>
      <c r="O18" s="149"/>
      <c r="P18" s="455"/>
      <c r="Q18" s="456"/>
      <c r="R18" s="149"/>
      <c r="T18" s="331">
        <f t="shared" si="0"/>
        <v>0</v>
      </c>
      <c r="U18" s="183">
        <f t="shared" si="1"/>
        <v>0</v>
      </c>
      <c r="V18" s="333"/>
    </row>
    <row r="19" spans="2:22" ht="15.6" customHeight="1">
      <c r="B19" s="703"/>
      <c r="C19" s="156"/>
      <c r="D19" s="457"/>
      <c r="E19" s="458"/>
      <c r="F19" s="151"/>
      <c r="G19" s="457"/>
      <c r="H19" s="458"/>
      <c r="I19" s="151"/>
      <c r="J19" s="457"/>
      <c r="K19" s="458"/>
      <c r="L19" s="151"/>
      <c r="M19" s="457"/>
      <c r="N19" s="458"/>
      <c r="O19" s="151"/>
      <c r="P19" s="457"/>
      <c r="Q19" s="458"/>
      <c r="R19" s="151"/>
      <c r="T19" s="331">
        <f t="shared" si="0"/>
        <v>0</v>
      </c>
      <c r="U19" s="183">
        <f t="shared" si="1"/>
        <v>0</v>
      </c>
      <c r="V19" s="333"/>
    </row>
    <row r="20" spans="2:22" ht="15.6" customHeight="1">
      <c r="B20" s="40"/>
      <c r="C20" s="184" t="s">
        <v>88</v>
      </c>
      <c r="D20" s="459">
        <f>SUM(D12,D14:D19)</f>
        <v>0</v>
      </c>
      <c r="E20" s="460">
        <f>SUM(E12,E14:E19)</f>
        <v>0</v>
      </c>
      <c r="F20" s="185"/>
      <c r="G20" s="459">
        <f>SUM(G12,G14:G19)</f>
        <v>0</v>
      </c>
      <c r="H20" s="460">
        <f>SUM(H12,H14:H19)</f>
        <v>0</v>
      </c>
      <c r="I20" s="185"/>
      <c r="J20" s="459">
        <f>SUM(J12,J14:J19)</f>
        <v>0</v>
      </c>
      <c r="K20" s="460">
        <f>SUM(K12,K14:K19)</f>
        <v>0</v>
      </c>
      <c r="L20" s="186"/>
      <c r="M20" s="459">
        <f>SUM(M12,M14:M19)</f>
        <v>0</v>
      </c>
      <c r="N20" s="460">
        <f>SUM(N12,N14:N19)</f>
        <v>0</v>
      </c>
      <c r="O20" s="186"/>
      <c r="P20" s="459">
        <f>SUM(P12,P14:P19)</f>
        <v>0</v>
      </c>
      <c r="Q20" s="460">
        <f>SUM(Q12,Q14:Q19)</f>
        <v>0</v>
      </c>
      <c r="R20" s="186"/>
      <c r="T20" s="187"/>
      <c r="U20" s="469">
        <f>SUM(U14:U19)</f>
        <v>0</v>
      </c>
      <c r="V20" s="188"/>
    </row>
    <row r="21" spans="2:22" ht="15.6" customHeight="1">
      <c r="B21" s="189"/>
      <c r="C21" s="580" t="s">
        <v>173</v>
      </c>
      <c r="D21" s="581"/>
      <c r="E21" s="582"/>
      <c r="F21" s="583"/>
      <c r="G21" s="581"/>
      <c r="H21" s="582"/>
      <c r="I21" s="583"/>
      <c r="J21" s="584"/>
      <c r="K21" s="585"/>
      <c r="L21" s="583"/>
      <c r="M21" s="584"/>
      <c r="N21" s="585"/>
      <c r="O21" s="583"/>
      <c r="P21" s="584"/>
      <c r="Q21" s="585"/>
      <c r="R21" s="583"/>
      <c r="T21" s="586" t="str">
        <f>C21</f>
        <v>Obligations et dettes</v>
      </c>
      <c r="U21" s="587"/>
      <c r="V21" s="583"/>
    </row>
    <row r="22" spans="2:22" ht="15.6" customHeight="1">
      <c r="B22" s="704" t="str">
        <f>C21</f>
        <v>Obligations et dettes</v>
      </c>
      <c r="C22" s="154"/>
      <c r="D22" s="576"/>
      <c r="E22" s="577"/>
      <c r="F22" s="149"/>
      <c r="G22" s="576"/>
      <c r="H22" s="577"/>
      <c r="I22" s="149"/>
      <c r="J22" s="576"/>
      <c r="K22" s="577"/>
      <c r="L22" s="149"/>
      <c r="M22" s="576"/>
      <c r="N22" s="577"/>
      <c r="O22" s="149"/>
      <c r="P22" s="576"/>
      <c r="Q22" s="577"/>
      <c r="R22" s="149"/>
      <c r="T22" s="578">
        <f t="shared" ref="T22:T43" si="2">C22</f>
        <v>0</v>
      </c>
      <c r="U22" s="579">
        <f t="shared" ref="U22:U42" si="3">SUM(E22,H22,K22,N22,Q22)</f>
        <v>0</v>
      </c>
      <c r="V22" s="333"/>
    </row>
    <row r="23" spans="2:22" ht="15.6" customHeight="1">
      <c r="B23" s="704"/>
      <c r="C23" s="155"/>
      <c r="D23" s="455"/>
      <c r="E23" s="456"/>
      <c r="F23" s="150"/>
      <c r="G23" s="455"/>
      <c r="H23" s="456"/>
      <c r="I23" s="150"/>
      <c r="J23" s="455"/>
      <c r="K23" s="456"/>
      <c r="L23" s="150"/>
      <c r="M23" s="455"/>
      <c r="N23" s="456"/>
      <c r="O23" s="150"/>
      <c r="P23" s="455"/>
      <c r="Q23" s="456"/>
      <c r="R23" s="150"/>
      <c r="T23" s="330">
        <f t="shared" si="2"/>
        <v>0</v>
      </c>
      <c r="U23" s="182">
        <f t="shared" si="3"/>
        <v>0</v>
      </c>
      <c r="V23" s="334"/>
    </row>
    <row r="24" spans="2:22" ht="15.6" customHeight="1">
      <c r="B24" s="704"/>
      <c r="C24" s="155"/>
      <c r="D24" s="455"/>
      <c r="E24" s="456"/>
      <c r="F24" s="150"/>
      <c r="G24" s="455"/>
      <c r="H24" s="456"/>
      <c r="I24" s="150"/>
      <c r="J24" s="455"/>
      <c r="K24" s="456"/>
      <c r="L24" s="150"/>
      <c r="M24" s="455"/>
      <c r="N24" s="456"/>
      <c r="O24" s="150"/>
      <c r="P24" s="455"/>
      <c r="Q24" s="456"/>
      <c r="R24" s="150"/>
      <c r="T24" s="330">
        <f t="shared" si="2"/>
        <v>0</v>
      </c>
      <c r="U24" s="182">
        <f t="shared" si="3"/>
        <v>0</v>
      </c>
      <c r="V24" s="334"/>
    </row>
    <row r="25" spans="2:22" ht="15.6" customHeight="1">
      <c r="B25" s="704"/>
      <c r="C25" s="155"/>
      <c r="D25" s="455"/>
      <c r="E25" s="456"/>
      <c r="F25" s="150"/>
      <c r="G25" s="455"/>
      <c r="H25" s="456"/>
      <c r="I25" s="150"/>
      <c r="J25" s="455"/>
      <c r="K25" s="456"/>
      <c r="L25" s="150"/>
      <c r="M25" s="455"/>
      <c r="N25" s="456"/>
      <c r="O25" s="150"/>
      <c r="P25" s="455"/>
      <c r="Q25" s="456"/>
      <c r="R25" s="150"/>
      <c r="T25" s="330">
        <f t="shared" si="2"/>
        <v>0</v>
      </c>
      <c r="U25" s="182">
        <f t="shared" si="3"/>
        <v>0</v>
      </c>
      <c r="V25" s="334"/>
    </row>
    <row r="26" spans="2:22" ht="15.6" customHeight="1">
      <c r="B26" s="704"/>
      <c r="C26" s="155"/>
      <c r="D26" s="455"/>
      <c r="E26" s="456"/>
      <c r="F26" s="150"/>
      <c r="G26" s="455"/>
      <c r="H26" s="456"/>
      <c r="I26" s="150"/>
      <c r="J26" s="455"/>
      <c r="K26" s="456"/>
      <c r="L26" s="150"/>
      <c r="M26" s="455"/>
      <c r="N26" s="456"/>
      <c r="O26" s="150"/>
      <c r="P26" s="455"/>
      <c r="Q26" s="456"/>
      <c r="R26" s="150"/>
      <c r="T26" s="330">
        <f t="shared" si="2"/>
        <v>0</v>
      </c>
      <c r="U26" s="182">
        <f t="shared" si="3"/>
        <v>0</v>
      </c>
      <c r="V26" s="334"/>
    </row>
    <row r="27" spans="2:22" ht="15.6" customHeight="1">
      <c r="B27" s="704"/>
      <c r="C27" s="155"/>
      <c r="D27" s="455"/>
      <c r="E27" s="456"/>
      <c r="F27" s="150"/>
      <c r="G27" s="455"/>
      <c r="H27" s="456"/>
      <c r="I27" s="150"/>
      <c r="J27" s="455"/>
      <c r="K27" s="456"/>
      <c r="L27" s="150"/>
      <c r="M27" s="455"/>
      <c r="N27" s="456"/>
      <c r="O27" s="150"/>
      <c r="P27" s="455"/>
      <c r="Q27" s="456"/>
      <c r="R27" s="150"/>
      <c r="T27" s="330">
        <f t="shared" si="2"/>
        <v>0</v>
      </c>
      <c r="U27" s="182">
        <f t="shared" si="3"/>
        <v>0</v>
      </c>
      <c r="V27" s="334"/>
    </row>
    <row r="28" spans="2:22" ht="15.6" customHeight="1">
      <c r="B28" s="704"/>
      <c r="C28" s="155"/>
      <c r="D28" s="455"/>
      <c r="E28" s="456"/>
      <c r="F28" s="150"/>
      <c r="G28" s="455"/>
      <c r="H28" s="456"/>
      <c r="I28" s="150"/>
      <c r="J28" s="455"/>
      <c r="K28" s="456"/>
      <c r="L28" s="150"/>
      <c r="M28" s="455"/>
      <c r="N28" s="456"/>
      <c r="O28" s="150"/>
      <c r="P28" s="455"/>
      <c r="Q28" s="456"/>
      <c r="R28" s="150"/>
      <c r="T28" s="330">
        <f t="shared" si="2"/>
        <v>0</v>
      </c>
      <c r="U28" s="182">
        <f t="shared" si="3"/>
        <v>0</v>
      </c>
      <c r="V28" s="334"/>
    </row>
    <row r="29" spans="2:22" ht="15.6" customHeight="1">
      <c r="B29" s="704"/>
      <c r="C29" s="155"/>
      <c r="D29" s="455"/>
      <c r="E29" s="456"/>
      <c r="F29" s="150"/>
      <c r="G29" s="455"/>
      <c r="H29" s="456"/>
      <c r="I29" s="150"/>
      <c r="J29" s="455"/>
      <c r="K29" s="456"/>
      <c r="L29" s="150"/>
      <c r="M29" s="455"/>
      <c r="N29" s="456"/>
      <c r="O29" s="150"/>
      <c r="P29" s="455"/>
      <c r="Q29" s="456"/>
      <c r="R29" s="150"/>
      <c r="T29" s="330">
        <f t="shared" si="2"/>
        <v>0</v>
      </c>
      <c r="U29" s="182">
        <f t="shared" si="3"/>
        <v>0</v>
      </c>
      <c r="V29" s="334"/>
    </row>
    <row r="30" spans="2:22" ht="15.6" customHeight="1">
      <c r="B30" s="704"/>
      <c r="C30" s="155"/>
      <c r="D30" s="455"/>
      <c r="E30" s="456"/>
      <c r="F30" s="150"/>
      <c r="G30" s="455"/>
      <c r="H30" s="456"/>
      <c r="I30" s="150"/>
      <c r="J30" s="455"/>
      <c r="K30" s="456"/>
      <c r="L30" s="150"/>
      <c r="M30" s="455"/>
      <c r="N30" s="456"/>
      <c r="O30" s="150"/>
      <c r="P30" s="455"/>
      <c r="Q30" s="456"/>
      <c r="R30" s="150"/>
      <c r="T30" s="330">
        <f t="shared" si="2"/>
        <v>0</v>
      </c>
      <c r="U30" s="182">
        <f t="shared" si="3"/>
        <v>0</v>
      </c>
      <c r="V30" s="334"/>
    </row>
    <row r="31" spans="2:22" ht="15.6" customHeight="1">
      <c r="B31" s="704"/>
      <c r="C31" s="155"/>
      <c r="D31" s="455"/>
      <c r="E31" s="456"/>
      <c r="F31" s="150"/>
      <c r="G31" s="455"/>
      <c r="H31" s="456"/>
      <c r="I31" s="150"/>
      <c r="J31" s="455"/>
      <c r="K31" s="456"/>
      <c r="L31" s="150"/>
      <c r="M31" s="455"/>
      <c r="N31" s="456"/>
      <c r="O31" s="150"/>
      <c r="P31" s="455"/>
      <c r="Q31" s="456"/>
      <c r="R31" s="150"/>
      <c r="T31" s="330">
        <f t="shared" si="2"/>
        <v>0</v>
      </c>
      <c r="U31" s="182">
        <f t="shared" si="3"/>
        <v>0</v>
      </c>
      <c r="V31" s="334"/>
    </row>
    <row r="32" spans="2:22" ht="15.6" customHeight="1">
      <c r="B32" s="704"/>
      <c r="C32" s="155"/>
      <c r="D32" s="455"/>
      <c r="E32" s="456"/>
      <c r="F32" s="150"/>
      <c r="G32" s="455"/>
      <c r="H32" s="456"/>
      <c r="I32" s="150"/>
      <c r="J32" s="455"/>
      <c r="K32" s="456"/>
      <c r="L32" s="150"/>
      <c r="M32" s="455"/>
      <c r="N32" s="456"/>
      <c r="O32" s="150"/>
      <c r="P32" s="455"/>
      <c r="Q32" s="456"/>
      <c r="R32" s="150"/>
      <c r="T32" s="330">
        <f t="shared" si="2"/>
        <v>0</v>
      </c>
      <c r="U32" s="182">
        <f t="shared" si="3"/>
        <v>0</v>
      </c>
      <c r="V32" s="334"/>
    </row>
    <row r="33" spans="2:22" ht="15.6" customHeight="1">
      <c r="B33" s="704"/>
      <c r="C33" s="155"/>
      <c r="D33" s="455"/>
      <c r="E33" s="456"/>
      <c r="F33" s="150"/>
      <c r="G33" s="455"/>
      <c r="H33" s="456"/>
      <c r="I33" s="150"/>
      <c r="J33" s="455"/>
      <c r="K33" s="456"/>
      <c r="L33" s="150"/>
      <c r="M33" s="455"/>
      <c r="N33" s="456"/>
      <c r="O33" s="150"/>
      <c r="P33" s="455"/>
      <c r="Q33" s="456"/>
      <c r="R33" s="150"/>
      <c r="T33" s="330">
        <f t="shared" si="2"/>
        <v>0</v>
      </c>
      <c r="U33" s="182">
        <f t="shared" si="3"/>
        <v>0</v>
      </c>
      <c r="V33" s="334"/>
    </row>
    <row r="34" spans="2:22" ht="15.6" customHeight="1">
      <c r="B34" s="704"/>
      <c r="C34" s="155"/>
      <c r="D34" s="455"/>
      <c r="E34" s="456"/>
      <c r="F34" s="150"/>
      <c r="G34" s="455"/>
      <c r="H34" s="456"/>
      <c r="I34" s="150"/>
      <c r="J34" s="455"/>
      <c r="K34" s="456"/>
      <c r="L34" s="150"/>
      <c r="M34" s="455"/>
      <c r="N34" s="456"/>
      <c r="O34" s="150"/>
      <c r="P34" s="455"/>
      <c r="Q34" s="456"/>
      <c r="R34" s="150"/>
      <c r="T34" s="330">
        <f t="shared" si="2"/>
        <v>0</v>
      </c>
      <c r="U34" s="182">
        <f t="shared" si="3"/>
        <v>0</v>
      </c>
      <c r="V34" s="334"/>
    </row>
    <row r="35" spans="2:22" ht="15.6" customHeight="1">
      <c r="B35" s="704"/>
      <c r="C35" s="155"/>
      <c r="D35" s="455"/>
      <c r="E35" s="456"/>
      <c r="F35" s="150"/>
      <c r="G35" s="455"/>
      <c r="H35" s="456"/>
      <c r="I35" s="150"/>
      <c r="J35" s="455"/>
      <c r="K35" s="456"/>
      <c r="L35" s="150"/>
      <c r="M35" s="455"/>
      <c r="N35" s="456"/>
      <c r="O35" s="150"/>
      <c r="P35" s="455"/>
      <c r="Q35" s="456"/>
      <c r="R35" s="150"/>
      <c r="T35" s="330">
        <f t="shared" si="2"/>
        <v>0</v>
      </c>
      <c r="U35" s="182">
        <f t="shared" si="3"/>
        <v>0</v>
      </c>
      <c r="V35" s="334"/>
    </row>
    <row r="36" spans="2:22" ht="15.6" customHeight="1">
      <c r="B36" s="704"/>
      <c r="C36" s="155"/>
      <c r="D36" s="455"/>
      <c r="E36" s="456"/>
      <c r="F36" s="150"/>
      <c r="G36" s="455"/>
      <c r="H36" s="456"/>
      <c r="I36" s="150"/>
      <c r="J36" s="455"/>
      <c r="K36" s="456"/>
      <c r="L36" s="150"/>
      <c r="M36" s="455"/>
      <c r="N36" s="456"/>
      <c r="O36" s="150"/>
      <c r="P36" s="455"/>
      <c r="Q36" s="456"/>
      <c r="R36" s="150"/>
      <c r="T36" s="330">
        <f t="shared" si="2"/>
        <v>0</v>
      </c>
      <c r="U36" s="182">
        <f t="shared" si="3"/>
        <v>0</v>
      </c>
      <c r="V36" s="334"/>
    </row>
    <row r="37" spans="2:22" ht="15.6" customHeight="1">
      <c r="B37" s="704"/>
      <c r="C37" s="155"/>
      <c r="D37" s="455"/>
      <c r="E37" s="456"/>
      <c r="F37" s="150"/>
      <c r="G37" s="455"/>
      <c r="H37" s="456"/>
      <c r="I37" s="150"/>
      <c r="J37" s="455"/>
      <c r="K37" s="456"/>
      <c r="L37" s="150"/>
      <c r="M37" s="455"/>
      <c r="N37" s="456"/>
      <c r="O37" s="150"/>
      <c r="P37" s="455"/>
      <c r="Q37" s="456"/>
      <c r="R37" s="150"/>
      <c r="T37" s="330">
        <f t="shared" si="2"/>
        <v>0</v>
      </c>
      <c r="U37" s="182">
        <f t="shared" si="3"/>
        <v>0</v>
      </c>
      <c r="V37" s="334"/>
    </row>
    <row r="38" spans="2:22" ht="15.6" customHeight="1">
      <c r="B38" s="704"/>
      <c r="C38" s="155"/>
      <c r="D38" s="455"/>
      <c r="E38" s="456"/>
      <c r="F38" s="150"/>
      <c r="G38" s="455"/>
      <c r="H38" s="456"/>
      <c r="I38" s="150"/>
      <c r="J38" s="455"/>
      <c r="K38" s="456"/>
      <c r="L38" s="150"/>
      <c r="M38" s="455"/>
      <c r="N38" s="456"/>
      <c r="O38" s="150"/>
      <c r="P38" s="455"/>
      <c r="Q38" s="456"/>
      <c r="R38" s="150"/>
      <c r="T38" s="330">
        <f t="shared" si="2"/>
        <v>0</v>
      </c>
      <c r="U38" s="182">
        <f t="shared" si="3"/>
        <v>0</v>
      </c>
      <c r="V38" s="334"/>
    </row>
    <row r="39" spans="2:22" ht="15.6" customHeight="1">
      <c r="B39" s="704"/>
      <c r="C39" s="155"/>
      <c r="D39" s="455"/>
      <c r="E39" s="456"/>
      <c r="F39" s="150"/>
      <c r="G39" s="455"/>
      <c r="H39" s="456"/>
      <c r="I39" s="150"/>
      <c r="J39" s="455"/>
      <c r="K39" s="456"/>
      <c r="L39" s="150"/>
      <c r="M39" s="455"/>
      <c r="N39" s="456"/>
      <c r="O39" s="150"/>
      <c r="P39" s="455"/>
      <c r="Q39" s="456"/>
      <c r="R39" s="150"/>
      <c r="T39" s="330">
        <f t="shared" si="2"/>
        <v>0</v>
      </c>
      <c r="U39" s="182">
        <f t="shared" si="3"/>
        <v>0</v>
      </c>
      <c r="V39" s="334"/>
    </row>
    <row r="40" spans="2:22" ht="15.6" customHeight="1">
      <c r="B40" s="704"/>
      <c r="C40" s="155"/>
      <c r="D40" s="455"/>
      <c r="E40" s="456"/>
      <c r="F40" s="150"/>
      <c r="G40" s="455"/>
      <c r="H40" s="456"/>
      <c r="I40" s="150"/>
      <c r="J40" s="455"/>
      <c r="K40" s="456"/>
      <c r="L40" s="150"/>
      <c r="M40" s="455"/>
      <c r="N40" s="456"/>
      <c r="O40" s="150"/>
      <c r="P40" s="455"/>
      <c r="Q40" s="456"/>
      <c r="R40" s="150"/>
      <c r="T40" s="330">
        <f t="shared" si="2"/>
        <v>0</v>
      </c>
      <c r="U40" s="182">
        <f t="shared" si="3"/>
        <v>0</v>
      </c>
      <c r="V40" s="334"/>
    </row>
    <row r="41" spans="2:22" ht="15.6" customHeight="1">
      <c r="B41" s="704"/>
      <c r="C41" s="155"/>
      <c r="D41" s="455"/>
      <c r="E41" s="456"/>
      <c r="F41" s="150"/>
      <c r="G41" s="455"/>
      <c r="H41" s="456"/>
      <c r="I41" s="150"/>
      <c r="J41" s="455"/>
      <c r="K41" s="456"/>
      <c r="L41" s="150"/>
      <c r="M41" s="455"/>
      <c r="N41" s="456"/>
      <c r="O41" s="150"/>
      <c r="P41" s="455"/>
      <c r="Q41" s="456"/>
      <c r="R41" s="150"/>
      <c r="T41" s="330">
        <f t="shared" si="2"/>
        <v>0</v>
      </c>
      <c r="U41" s="182">
        <f t="shared" si="3"/>
        <v>0</v>
      </c>
      <c r="V41" s="334"/>
    </row>
    <row r="42" spans="2:22" ht="15.6" customHeight="1">
      <c r="B42" s="704"/>
      <c r="C42" s="155"/>
      <c r="D42" s="455"/>
      <c r="E42" s="456"/>
      <c r="F42" s="150"/>
      <c r="G42" s="455"/>
      <c r="H42" s="456"/>
      <c r="I42" s="150"/>
      <c r="J42" s="455"/>
      <c r="K42" s="456"/>
      <c r="L42" s="150"/>
      <c r="M42" s="455"/>
      <c r="N42" s="456"/>
      <c r="O42" s="150"/>
      <c r="P42" s="455"/>
      <c r="Q42" s="456"/>
      <c r="R42" s="150"/>
      <c r="T42" s="330">
        <f t="shared" si="2"/>
        <v>0</v>
      </c>
      <c r="U42" s="182">
        <f t="shared" si="3"/>
        <v>0</v>
      </c>
      <c r="V42" s="334"/>
    </row>
    <row r="43" spans="2:22" ht="15.6" customHeight="1">
      <c r="B43" s="704"/>
      <c r="C43" s="156"/>
      <c r="D43" s="457"/>
      <c r="E43" s="458"/>
      <c r="F43" s="329"/>
      <c r="G43" s="457"/>
      <c r="H43" s="458"/>
      <c r="I43" s="329"/>
      <c r="J43" s="457"/>
      <c r="K43" s="458"/>
      <c r="L43" s="329"/>
      <c r="M43" s="457"/>
      <c r="N43" s="458"/>
      <c r="O43" s="329"/>
      <c r="P43" s="457"/>
      <c r="Q43" s="458"/>
      <c r="R43" s="329"/>
      <c r="T43" s="331">
        <f t="shared" si="2"/>
        <v>0</v>
      </c>
      <c r="U43" s="183">
        <f>SUM(E43,H43,K43,N43,Q43)</f>
        <v>0</v>
      </c>
      <c r="V43" s="159"/>
    </row>
    <row r="44" spans="2:22" s="29" customFormat="1" ht="15.6" customHeight="1">
      <c r="B44" s="339"/>
      <c r="C44" s="190" t="s">
        <v>623</v>
      </c>
      <c r="D44" s="461">
        <f>SUM(D22:D43)</f>
        <v>0</v>
      </c>
      <c r="E44" s="462">
        <f>SUM(E22:E43)</f>
        <v>0</v>
      </c>
      <c r="F44" s="191"/>
      <c r="G44" s="467">
        <f>SUM(G22:G43)</f>
        <v>0</v>
      </c>
      <c r="H44" s="468">
        <f>SUM(H22:H43)</f>
        <v>0</v>
      </c>
      <c r="I44" s="191"/>
      <c r="J44" s="467">
        <f>SUM(J22:J43)</f>
        <v>0</v>
      </c>
      <c r="K44" s="468">
        <f>SUM(K22:K43)</f>
        <v>0</v>
      </c>
      <c r="L44" s="191"/>
      <c r="M44" s="467">
        <f>SUM(M22:M43)</f>
        <v>0</v>
      </c>
      <c r="N44" s="468">
        <f>SUM(N22:N43)</f>
        <v>0</v>
      </c>
      <c r="O44" s="191"/>
      <c r="P44" s="467">
        <f>SUM(P22:P43)</f>
        <v>0</v>
      </c>
      <c r="Q44" s="468">
        <f>SUM(Q22:Q43)</f>
        <v>0</v>
      </c>
      <c r="R44" s="191"/>
      <c r="T44" s="192"/>
      <c r="U44" s="470">
        <f>SUM(U22:U43)</f>
        <v>0</v>
      </c>
      <c r="V44" s="191"/>
    </row>
    <row r="45" spans="2:22" s="30" customFormat="1" ht="15.6" customHeight="1">
      <c r="B45" s="40"/>
      <c r="C45" s="193" t="s">
        <v>174</v>
      </c>
      <c r="D45" s="463">
        <f>D20-D44</f>
        <v>0</v>
      </c>
      <c r="E45" s="464">
        <f>E20-E44</f>
        <v>0</v>
      </c>
      <c r="F45" s="172"/>
      <c r="G45" s="463">
        <f>G20-G44</f>
        <v>0</v>
      </c>
      <c r="H45" s="464">
        <f>H20-H44</f>
        <v>0</v>
      </c>
      <c r="I45" s="172"/>
      <c r="J45" s="463">
        <f>J20-J44</f>
        <v>0</v>
      </c>
      <c r="K45" s="464">
        <f>K20-K44</f>
        <v>0</v>
      </c>
      <c r="L45" s="173"/>
      <c r="M45" s="463">
        <f>M20-M44</f>
        <v>0</v>
      </c>
      <c r="N45" s="464">
        <f>N20-N44</f>
        <v>0</v>
      </c>
      <c r="O45" s="173"/>
      <c r="P45" s="463">
        <f>P20-P44</f>
        <v>0</v>
      </c>
      <c r="Q45" s="464">
        <f>Q20-Q44</f>
        <v>0</v>
      </c>
      <c r="R45" s="173"/>
      <c r="T45" s="160"/>
      <c r="U45" s="161"/>
      <c r="V45" s="162"/>
    </row>
    <row r="46" spans="2:22" ht="15.6" customHeight="1">
      <c r="B46" s="40"/>
      <c r="C46" s="157" t="str">
        <f>'Prévision annuelle'!A33</f>
        <v>Dépenses courantes</v>
      </c>
      <c r="D46" s="588"/>
      <c r="E46" s="589"/>
      <c r="F46" s="590"/>
      <c r="G46" s="588"/>
      <c r="H46" s="589"/>
      <c r="I46" s="590"/>
      <c r="J46" s="591"/>
      <c r="K46" s="592"/>
      <c r="L46" s="593"/>
      <c r="M46" s="591"/>
      <c r="N46" s="592"/>
      <c r="O46" s="593"/>
      <c r="P46" s="591"/>
      <c r="Q46" s="592"/>
      <c r="R46" s="593"/>
      <c r="T46" s="594" t="str">
        <f>C46</f>
        <v>Dépenses courantes</v>
      </c>
      <c r="U46" s="595"/>
      <c r="V46" s="596"/>
    </row>
    <row r="47" spans="2:22" ht="15.6" customHeight="1">
      <c r="B47" s="697" t="str">
        <f>'Prévision annuelle'!A33</f>
        <v>Dépenses courantes</v>
      </c>
      <c r="C47" s="154"/>
      <c r="D47" s="576"/>
      <c r="E47" s="577"/>
      <c r="F47" s="149"/>
      <c r="G47" s="576"/>
      <c r="H47" s="577"/>
      <c r="I47" s="149"/>
      <c r="J47" s="576"/>
      <c r="K47" s="577"/>
      <c r="L47" s="149"/>
      <c r="M47" s="576"/>
      <c r="N47" s="577"/>
      <c r="O47" s="149"/>
      <c r="P47" s="576"/>
      <c r="Q47" s="577"/>
      <c r="R47" s="149"/>
      <c r="T47" s="597">
        <f t="shared" ref="T47:T65" si="4">C47</f>
        <v>0</v>
      </c>
      <c r="U47" s="598">
        <f t="shared" ref="U47:U65" si="5">SUM(E47,H47,K47,N47,Q47)</f>
        <v>0</v>
      </c>
      <c r="V47" s="333"/>
    </row>
    <row r="48" spans="2:22" ht="15.6" customHeight="1">
      <c r="B48" s="697"/>
      <c r="C48" s="155"/>
      <c r="D48" s="455"/>
      <c r="E48" s="456"/>
      <c r="F48" s="150"/>
      <c r="G48" s="455"/>
      <c r="H48" s="456"/>
      <c r="I48" s="150"/>
      <c r="J48" s="455"/>
      <c r="K48" s="456"/>
      <c r="L48" s="150"/>
      <c r="M48" s="455"/>
      <c r="N48" s="456"/>
      <c r="O48" s="150"/>
      <c r="P48" s="455"/>
      <c r="Q48" s="456"/>
      <c r="R48" s="150"/>
      <c r="T48" s="332">
        <f t="shared" si="4"/>
        <v>0</v>
      </c>
      <c r="U48" s="182">
        <f t="shared" si="5"/>
        <v>0</v>
      </c>
      <c r="V48" s="334"/>
    </row>
    <row r="49" spans="2:22" ht="15.6" customHeight="1">
      <c r="B49" s="697"/>
      <c r="C49" s="155"/>
      <c r="D49" s="455"/>
      <c r="E49" s="456"/>
      <c r="F49" s="150"/>
      <c r="G49" s="455"/>
      <c r="H49" s="456"/>
      <c r="I49" s="150"/>
      <c r="J49" s="455"/>
      <c r="K49" s="456"/>
      <c r="L49" s="150"/>
      <c r="M49" s="455"/>
      <c r="N49" s="456"/>
      <c r="O49" s="150"/>
      <c r="P49" s="455"/>
      <c r="Q49" s="456"/>
      <c r="R49" s="150"/>
      <c r="T49" s="332">
        <f t="shared" si="4"/>
        <v>0</v>
      </c>
      <c r="U49" s="182">
        <f t="shared" si="5"/>
        <v>0</v>
      </c>
      <c r="V49" s="334"/>
    </row>
    <row r="50" spans="2:22" ht="15.6" customHeight="1">
      <c r="B50" s="697"/>
      <c r="C50" s="155"/>
      <c r="D50" s="455"/>
      <c r="E50" s="456"/>
      <c r="F50" s="150"/>
      <c r="G50" s="455"/>
      <c r="H50" s="456"/>
      <c r="I50" s="150"/>
      <c r="J50" s="455"/>
      <c r="K50" s="456"/>
      <c r="L50" s="150"/>
      <c r="M50" s="455"/>
      <c r="N50" s="456"/>
      <c r="O50" s="150"/>
      <c r="P50" s="455"/>
      <c r="Q50" s="456"/>
      <c r="R50" s="150"/>
      <c r="T50" s="332">
        <f t="shared" si="4"/>
        <v>0</v>
      </c>
      <c r="U50" s="182">
        <f t="shared" si="5"/>
        <v>0</v>
      </c>
      <c r="V50" s="334"/>
    </row>
    <row r="51" spans="2:22" ht="15.6" customHeight="1">
      <c r="B51" s="697"/>
      <c r="C51" s="155"/>
      <c r="D51" s="455"/>
      <c r="E51" s="456"/>
      <c r="F51" s="150"/>
      <c r="G51" s="455"/>
      <c r="H51" s="456"/>
      <c r="I51" s="150"/>
      <c r="J51" s="455"/>
      <c r="K51" s="456"/>
      <c r="L51" s="150"/>
      <c r="M51" s="455"/>
      <c r="N51" s="456"/>
      <c r="O51" s="150"/>
      <c r="P51" s="455"/>
      <c r="Q51" s="456"/>
      <c r="R51" s="150"/>
      <c r="T51" s="332">
        <f t="shared" si="4"/>
        <v>0</v>
      </c>
      <c r="U51" s="182">
        <f t="shared" si="5"/>
        <v>0</v>
      </c>
      <c r="V51" s="334"/>
    </row>
    <row r="52" spans="2:22" ht="15.6" customHeight="1">
      <c r="B52" s="697"/>
      <c r="C52" s="155"/>
      <c r="D52" s="455"/>
      <c r="E52" s="456"/>
      <c r="F52" s="150"/>
      <c r="G52" s="455"/>
      <c r="H52" s="456"/>
      <c r="I52" s="150"/>
      <c r="J52" s="455"/>
      <c r="K52" s="456"/>
      <c r="L52" s="150"/>
      <c r="M52" s="455"/>
      <c r="N52" s="456"/>
      <c r="O52" s="150"/>
      <c r="P52" s="455"/>
      <c r="Q52" s="456"/>
      <c r="R52" s="150"/>
      <c r="T52" s="332">
        <f t="shared" si="4"/>
        <v>0</v>
      </c>
      <c r="U52" s="182">
        <f t="shared" si="5"/>
        <v>0</v>
      </c>
      <c r="V52" s="334"/>
    </row>
    <row r="53" spans="2:22" ht="15.6" customHeight="1">
      <c r="B53" s="697"/>
      <c r="C53" s="155"/>
      <c r="D53" s="455"/>
      <c r="E53" s="456"/>
      <c r="F53" s="150"/>
      <c r="G53" s="455"/>
      <c r="H53" s="456"/>
      <c r="I53" s="150"/>
      <c r="J53" s="455"/>
      <c r="K53" s="456"/>
      <c r="L53" s="150"/>
      <c r="M53" s="455"/>
      <c r="N53" s="456"/>
      <c r="O53" s="150"/>
      <c r="P53" s="455"/>
      <c r="Q53" s="456"/>
      <c r="R53" s="150"/>
      <c r="T53" s="332">
        <f t="shared" si="4"/>
        <v>0</v>
      </c>
      <c r="U53" s="182">
        <f t="shared" si="5"/>
        <v>0</v>
      </c>
      <c r="V53" s="334"/>
    </row>
    <row r="54" spans="2:22" ht="15.6" customHeight="1">
      <c r="B54" s="697"/>
      <c r="C54" s="155"/>
      <c r="D54" s="455"/>
      <c r="E54" s="456"/>
      <c r="F54" s="150"/>
      <c r="G54" s="455"/>
      <c r="H54" s="456"/>
      <c r="I54" s="150"/>
      <c r="J54" s="455"/>
      <c r="K54" s="456"/>
      <c r="L54" s="150"/>
      <c r="M54" s="455"/>
      <c r="N54" s="456"/>
      <c r="O54" s="150"/>
      <c r="P54" s="455"/>
      <c r="Q54" s="456"/>
      <c r="R54" s="150"/>
      <c r="T54" s="332">
        <f t="shared" si="4"/>
        <v>0</v>
      </c>
      <c r="U54" s="182">
        <f t="shared" si="5"/>
        <v>0</v>
      </c>
      <c r="V54" s="334"/>
    </row>
    <row r="55" spans="2:22" ht="15.6" customHeight="1">
      <c r="B55" s="697"/>
      <c r="C55" s="155"/>
      <c r="D55" s="455"/>
      <c r="E55" s="456"/>
      <c r="F55" s="150"/>
      <c r="G55" s="455"/>
      <c r="H55" s="456"/>
      <c r="I55" s="150"/>
      <c r="J55" s="455"/>
      <c r="K55" s="456"/>
      <c r="L55" s="150"/>
      <c r="M55" s="455"/>
      <c r="N55" s="456"/>
      <c r="O55" s="150"/>
      <c r="P55" s="455"/>
      <c r="Q55" s="456"/>
      <c r="R55" s="150"/>
      <c r="T55" s="332">
        <f t="shared" si="4"/>
        <v>0</v>
      </c>
      <c r="U55" s="182">
        <f t="shared" si="5"/>
        <v>0</v>
      </c>
      <c r="V55" s="334"/>
    </row>
    <row r="56" spans="2:22" ht="15.6" customHeight="1">
      <c r="B56" s="697"/>
      <c r="C56" s="155"/>
      <c r="D56" s="455"/>
      <c r="E56" s="456"/>
      <c r="F56" s="150"/>
      <c r="G56" s="455"/>
      <c r="H56" s="456"/>
      <c r="I56" s="150"/>
      <c r="J56" s="455"/>
      <c r="K56" s="456"/>
      <c r="L56" s="150"/>
      <c r="M56" s="455"/>
      <c r="N56" s="456"/>
      <c r="O56" s="150"/>
      <c r="P56" s="455"/>
      <c r="Q56" s="456"/>
      <c r="R56" s="150"/>
      <c r="T56" s="332">
        <f t="shared" si="4"/>
        <v>0</v>
      </c>
      <c r="U56" s="182">
        <f t="shared" si="5"/>
        <v>0</v>
      </c>
      <c r="V56" s="334"/>
    </row>
    <row r="57" spans="2:22" ht="15.6" customHeight="1">
      <c r="B57" s="697"/>
      <c r="C57" s="155"/>
      <c r="D57" s="455"/>
      <c r="E57" s="456"/>
      <c r="F57" s="150"/>
      <c r="G57" s="455"/>
      <c r="H57" s="456"/>
      <c r="I57" s="150"/>
      <c r="J57" s="455"/>
      <c r="K57" s="456"/>
      <c r="L57" s="150"/>
      <c r="M57" s="455"/>
      <c r="N57" s="456"/>
      <c r="O57" s="150"/>
      <c r="P57" s="455"/>
      <c r="Q57" s="456"/>
      <c r="R57" s="150"/>
      <c r="T57" s="332">
        <f t="shared" si="4"/>
        <v>0</v>
      </c>
      <c r="U57" s="182">
        <f>SUM(E57,H57,K57,N57,Q57)</f>
        <v>0</v>
      </c>
      <c r="V57" s="334"/>
    </row>
    <row r="58" spans="2:22" ht="15.6" customHeight="1">
      <c r="B58" s="697"/>
      <c r="C58" s="155"/>
      <c r="D58" s="455"/>
      <c r="E58" s="456"/>
      <c r="F58" s="150"/>
      <c r="G58" s="455"/>
      <c r="H58" s="456"/>
      <c r="I58" s="150"/>
      <c r="J58" s="455"/>
      <c r="K58" s="456"/>
      <c r="L58" s="150"/>
      <c r="M58" s="455"/>
      <c r="N58" s="456"/>
      <c r="O58" s="150"/>
      <c r="P58" s="455"/>
      <c r="Q58" s="456"/>
      <c r="R58" s="150"/>
      <c r="T58" s="332">
        <f t="shared" si="4"/>
        <v>0</v>
      </c>
      <c r="U58" s="182">
        <f>SUM(E58,H58,K58,N58,Q58)</f>
        <v>0</v>
      </c>
      <c r="V58" s="334"/>
    </row>
    <row r="59" spans="2:22" ht="15.6" customHeight="1">
      <c r="B59" s="697"/>
      <c r="C59" s="155"/>
      <c r="D59" s="455"/>
      <c r="E59" s="456"/>
      <c r="F59" s="150"/>
      <c r="G59" s="455"/>
      <c r="H59" s="456"/>
      <c r="I59" s="150"/>
      <c r="J59" s="455"/>
      <c r="K59" s="456"/>
      <c r="L59" s="150"/>
      <c r="M59" s="455"/>
      <c r="N59" s="456"/>
      <c r="O59" s="150"/>
      <c r="P59" s="455"/>
      <c r="Q59" s="456"/>
      <c r="R59" s="150"/>
      <c r="T59" s="332">
        <f t="shared" si="4"/>
        <v>0</v>
      </c>
      <c r="U59" s="182">
        <f t="shared" si="5"/>
        <v>0</v>
      </c>
      <c r="V59" s="334"/>
    </row>
    <row r="60" spans="2:22" ht="15.6" customHeight="1">
      <c r="B60" s="697"/>
      <c r="C60" s="155"/>
      <c r="D60" s="455"/>
      <c r="E60" s="456"/>
      <c r="F60" s="150"/>
      <c r="G60" s="455"/>
      <c r="H60" s="456"/>
      <c r="I60" s="150"/>
      <c r="J60" s="455"/>
      <c r="K60" s="456"/>
      <c r="L60" s="150"/>
      <c r="M60" s="455"/>
      <c r="N60" s="456"/>
      <c r="O60" s="150"/>
      <c r="P60" s="455"/>
      <c r="Q60" s="456"/>
      <c r="R60" s="150"/>
      <c r="T60" s="332">
        <f t="shared" si="4"/>
        <v>0</v>
      </c>
      <c r="U60" s="182">
        <f t="shared" si="5"/>
        <v>0</v>
      </c>
      <c r="V60" s="334"/>
    </row>
    <row r="61" spans="2:22" ht="15.6" customHeight="1">
      <c r="B61" s="697"/>
      <c r="C61" s="155"/>
      <c r="D61" s="455"/>
      <c r="E61" s="456"/>
      <c r="F61" s="150"/>
      <c r="G61" s="455"/>
      <c r="H61" s="456"/>
      <c r="I61" s="150"/>
      <c r="J61" s="455"/>
      <c r="K61" s="456"/>
      <c r="L61" s="150"/>
      <c r="M61" s="455"/>
      <c r="N61" s="456"/>
      <c r="O61" s="150"/>
      <c r="P61" s="455"/>
      <c r="Q61" s="456"/>
      <c r="R61" s="150"/>
      <c r="T61" s="332">
        <f>C61</f>
        <v>0</v>
      </c>
      <c r="U61" s="182">
        <f t="shared" si="5"/>
        <v>0</v>
      </c>
      <c r="V61" s="334"/>
    </row>
    <row r="62" spans="2:22" ht="15.6" customHeight="1">
      <c r="B62" s="697"/>
      <c r="C62" s="155"/>
      <c r="D62" s="455"/>
      <c r="E62" s="456"/>
      <c r="F62" s="150"/>
      <c r="G62" s="455"/>
      <c r="H62" s="456"/>
      <c r="I62" s="150"/>
      <c r="J62" s="455"/>
      <c r="K62" s="456"/>
      <c r="L62" s="150"/>
      <c r="M62" s="455"/>
      <c r="N62" s="456"/>
      <c r="O62" s="150"/>
      <c r="P62" s="455"/>
      <c r="Q62" s="456"/>
      <c r="R62" s="150"/>
      <c r="T62" s="332">
        <f>C62</f>
        <v>0</v>
      </c>
      <c r="U62" s="182">
        <f t="shared" si="5"/>
        <v>0</v>
      </c>
      <c r="V62" s="334"/>
    </row>
    <row r="63" spans="2:22" ht="15.6" customHeight="1">
      <c r="B63" s="697"/>
      <c r="C63" s="155"/>
      <c r="D63" s="455"/>
      <c r="E63" s="456"/>
      <c r="F63" s="150"/>
      <c r="G63" s="455"/>
      <c r="H63" s="456"/>
      <c r="I63" s="150"/>
      <c r="J63" s="455"/>
      <c r="K63" s="456"/>
      <c r="L63" s="150"/>
      <c r="M63" s="455"/>
      <c r="N63" s="456"/>
      <c r="O63" s="150"/>
      <c r="P63" s="455"/>
      <c r="Q63" s="456"/>
      <c r="R63" s="150"/>
      <c r="T63" s="332">
        <f t="shared" si="4"/>
        <v>0</v>
      </c>
      <c r="U63" s="182">
        <f t="shared" si="5"/>
        <v>0</v>
      </c>
      <c r="V63" s="334"/>
    </row>
    <row r="64" spans="2:22" ht="15.6" customHeight="1">
      <c r="B64" s="697"/>
      <c r="C64" s="155"/>
      <c r="D64" s="455"/>
      <c r="E64" s="456"/>
      <c r="F64" s="150"/>
      <c r="G64" s="455"/>
      <c r="H64" s="456"/>
      <c r="I64" s="150"/>
      <c r="J64" s="455"/>
      <c r="K64" s="456"/>
      <c r="L64" s="150"/>
      <c r="M64" s="455"/>
      <c r="N64" s="456"/>
      <c r="O64" s="150"/>
      <c r="P64" s="455"/>
      <c r="Q64" s="456"/>
      <c r="R64" s="150"/>
      <c r="T64" s="332">
        <f t="shared" si="4"/>
        <v>0</v>
      </c>
      <c r="U64" s="182">
        <f t="shared" si="5"/>
        <v>0</v>
      </c>
      <c r="V64" s="334"/>
    </row>
    <row r="65" spans="1:47" ht="15.6" customHeight="1">
      <c r="B65" s="697"/>
      <c r="C65" s="156"/>
      <c r="D65" s="457"/>
      <c r="E65" s="458"/>
      <c r="F65" s="329"/>
      <c r="G65" s="457"/>
      <c r="H65" s="458"/>
      <c r="I65" s="329"/>
      <c r="J65" s="457"/>
      <c r="K65" s="458"/>
      <c r="L65" s="329"/>
      <c r="M65" s="457"/>
      <c r="N65" s="458"/>
      <c r="O65" s="329"/>
      <c r="P65" s="457"/>
      <c r="Q65" s="458"/>
      <c r="R65" s="329"/>
      <c r="T65" s="599">
        <f t="shared" si="4"/>
        <v>0</v>
      </c>
      <c r="U65" s="183">
        <f t="shared" si="5"/>
        <v>0</v>
      </c>
      <c r="V65" s="335"/>
    </row>
    <row r="66" spans="1:47" ht="15.6" customHeight="1">
      <c r="B66" s="40"/>
      <c r="C66" s="158" t="s">
        <v>145</v>
      </c>
      <c r="D66" s="465">
        <f>SUM(D47:D65)</f>
        <v>0</v>
      </c>
      <c r="E66" s="466">
        <f>SUM(E47:E65)</f>
        <v>0</v>
      </c>
      <c r="F66" s="152"/>
      <c r="G66" s="465">
        <f>SUM(G47:G65)</f>
        <v>0</v>
      </c>
      <c r="H66" s="466">
        <f>SUM(H47:H65)</f>
        <v>0</v>
      </c>
      <c r="I66" s="152"/>
      <c r="J66" s="465">
        <f>SUM(J47:J65)</f>
        <v>0</v>
      </c>
      <c r="K66" s="466">
        <f>SUM(K47:K65)</f>
        <v>0</v>
      </c>
      <c r="L66" s="153"/>
      <c r="M66" s="465">
        <f>SUM(M47:M65)</f>
        <v>0</v>
      </c>
      <c r="N66" s="466">
        <f>SUM(N47:N65)</f>
        <v>0</v>
      </c>
      <c r="O66" s="153"/>
      <c r="P66" s="465">
        <f>SUM(P47:P65)</f>
        <v>0</v>
      </c>
      <c r="Q66" s="466">
        <f>SUM(Q47:Q65)</f>
        <v>0</v>
      </c>
      <c r="R66" s="153"/>
      <c r="T66" s="163"/>
      <c r="U66" s="471">
        <f>SUM(U47:U65)</f>
        <v>0</v>
      </c>
      <c r="V66" s="164"/>
    </row>
    <row r="67" spans="1:47" s="24" customFormat="1" ht="15.6" customHeight="1">
      <c r="A67" s="30"/>
      <c r="B67" s="40"/>
      <c r="C67" s="603" t="s">
        <v>634</v>
      </c>
      <c r="D67" s="600">
        <f>D45-D66</f>
        <v>0</v>
      </c>
      <c r="E67" s="601">
        <f>E45-E66</f>
        <v>0</v>
      </c>
      <c r="F67" s="42"/>
      <c r="G67" s="600">
        <f>G45-G66</f>
        <v>0</v>
      </c>
      <c r="H67" s="601">
        <f>H45-H66</f>
        <v>0</v>
      </c>
      <c r="I67" s="42"/>
      <c r="J67" s="600">
        <f>J45-J66</f>
        <v>0</v>
      </c>
      <c r="K67" s="601">
        <f>K45-K66</f>
        <v>0</v>
      </c>
      <c r="L67" s="41"/>
      <c r="M67" s="600">
        <f>M45-M66</f>
        <v>0</v>
      </c>
      <c r="N67" s="601">
        <f>N45-N66</f>
        <v>0</v>
      </c>
      <c r="O67" s="41"/>
      <c r="P67" s="600">
        <f>P45-P66</f>
        <v>0</v>
      </c>
      <c r="Q67" s="601">
        <f>Q45-Q66</f>
        <v>0</v>
      </c>
      <c r="R67" s="41"/>
      <c r="S67" s="30"/>
      <c r="T67" s="194" t="s">
        <v>175</v>
      </c>
      <c r="U67" s="472">
        <f>U20-U44-U66</f>
        <v>0</v>
      </c>
      <c r="V67" s="195"/>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30" customHeight="1">
      <c r="A68" s="698" t="s">
        <v>579</v>
      </c>
      <c r="B68" s="698"/>
      <c r="C68" s="29"/>
      <c r="D68" s="29"/>
      <c r="E68" s="29"/>
      <c r="F68" s="43"/>
      <c r="G68" s="29"/>
      <c r="H68" s="29"/>
      <c r="I68" s="43"/>
      <c r="J68" s="29"/>
      <c r="K68" s="29"/>
      <c r="L68" s="29"/>
      <c r="M68" s="29"/>
      <c r="N68" s="29"/>
      <c r="O68" s="29"/>
      <c r="P68" s="29"/>
      <c r="Q68" s="29"/>
      <c r="R68" s="29"/>
      <c r="V68" s="473"/>
    </row>
    <row r="69" spans="1:47" s="30" customFormat="1" ht="31.2">
      <c r="A69" s="166" t="s">
        <v>152</v>
      </c>
      <c r="B69" s="167" t="s">
        <v>176</v>
      </c>
      <c r="C69" s="165" t="s">
        <v>569</v>
      </c>
      <c r="D69" s="717" t="s">
        <v>624</v>
      </c>
      <c r="E69" s="718"/>
      <c r="F69" s="120"/>
      <c r="G69" s="717" t="s">
        <v>625</v>
      </c>
      <c r="H69" s="718"/>
      <c r="I69" s="120"/>
      <c r="J69" s="717" t="s">
        <v>626</v>
      </c>
      <c r="K69" s="718"/>
      <c r="L69" s="121"/>
      <c r="M69" s="717" t="s">
        <v>627</v>
      </c>
      <c r="N69" s="718"/>
      <c r="O69" s="41"/>
      <c r="P69" s="717" t="s">
        <v>628</v>
      </c>
      <c r="Q69" s="718"/>
      <c r="R69" s="41"/>
    </row>
    <row r="70" spans="1:47" ht="15.6">
      <c r="A70" s="340">
        <f>Actifs!A10</f>
        <v>1</v>
      </c>
      <c r="B70" s="474"/>
      <c r="C70" s="341" t="str">
        <f>Actifs!B10</f>
        <v>Compte 1</v>
      </c>
      <c r="D70" s="476">
        <f>B70+SUMIF($F$14:$F$19,A70,$D$14:$D$19)-SUMIF($F$22:$F$43,A70,$D$22:$D$43)-SUMIF($F$47:$F$65,A70,$D$47:$D$65)</f>
        <v>0</v>
      </c>
      <c r="E70" s="477">
        <f>B70+SUMIF($F$14:$F$19,A70,$E$14:$E$19)-SUMIF($F$22:$F$43,A70,$E$22:$E$43)-SUMIF($F$47:$F$65,A70,$E$47:$E$65)</f>
        <v>0</v>
      </c>
      <c r="F70" s="122"/>
      <c r="G70" s="476">
        <f>D70+SUMIF($I$14:$I$19,A70,$G$14:$G$19)-SUMIF($I$22:$I$43,A70,$G$22:$G$43)-SUMIF($I$47:$I$65,A70,$G$47:$G$65)</f>
        <v>0</v>
      </c>
      <c r="H70" s="477">
        <f>E70+SUMIF($I$14:$I$19,A70,$H$14:$H$19)-SUMIF($I$22:$I$43,A70,$H$22:$H$43)-SUMIF($I$47:$I$65,A70,$H$47:$H$65)</f>
        <v>0</v>
      </c>
      <c r="I70" s="122"/>
      <c r="J70" s="476">
        <f>G70+SUMIF($L$14:$L$19,A70,$J$14:$J$19)-SUMIF($L$22:$L$43,A70,$J$22:$J$43)-SUMIF($L$47:$L$65,A70,$J$47:$J$65)</f>
        <v>0</v>
      </c>
      <c r="K70" s="477">
        <f>H70+SUMIF($L$14:$L$19,A70,$K$14:$K$19)-SUMIF($L$22:$L$43,A70,$K$22:$K$43)-SUMIF($L$47:$L$65,A70,$K$47:$K$65)</f>
        <v>0</v>
      </c>
      <c r="L70" s="123"/>
      <c r="M70" s="476">
        <f>J70+SUMIF($O$14:$O$19,A70,$M$14:$M$19)-SUMIF($O$22:$O$43,A70,$M$22:$M$43)-SUMIF($O$47:$O$65,A70,$M$47:$M$65)</f>
        <v>0</v>
      </c>
      <c r="N70" s="477">
        <f>K70+SUMIF($O$14:$O$19,A70,$N$14:$N$19)-SUMIF($O$22:$O$43,A70,$N$22:$N$43)-SUMIF($O$47:$O$65,A70,$N$47:$N$65)</f>
        <v>0</v>
      </c>
      <c r="P70" s="476">
        <f>M70+SUMIF($R$14:$R$19,A70,$P$14:$P$19)-SUMIF($R$22:$R$43,A70,$P$22:$P$43)-SUMIF($R$47:$R$65,A70,$P$47:$P$65)</f>
        <v>0</v>
      </c>
      <c r="Q70" s="477">
        <f>N70+SUMIF($R$14:$R$19,A70,$Q$14:$Q$19)-SUMIF($R$22:$R$43,A70,$Q$22:$Q$43)-SUMIF($R$47:$R$65,A70,$Q$47:$Q$65)</f>
        <v>0</v>
      </c>
      <c r="T70" s="30"/>
      <c r="U70" s="30"/>
      <c r="V70" s="30"/>
    </row>
    <row r="71" spans="1:47" ht="15.6">
      <c r="A71" s="340">
        <f>Actifs!A11</f>
        <v>2</v>
      </c>
      <c r="B71" s="474"/>
      <c r="C71" s="341" t="str">
        <f>Actifs!B11</f>
        <v>Compte 2</v>
      </c>
      <c r="D71" s="476">
        <f t="shared" ref="D71:D74" si="6">B71+SUMIF($F$14:$F$19,A71,$D$14:$D$19)-SUMIF($F$22:$F$43,A71,$D$22:$D$43)-SUMIF($F$47:$F$65,A71,$D$47:$D$65)</f>
        <v>0</v>
      </c>
      <c r="E71" s="477">
        <f t="shared" ref="E71:E74" si="7">B71+SUMIF($F$14:$F$19,A71,$E$14:$E$19)-SUMIF($F$22:$F$43,A71,$E$22:$E$43)-SUMIF($F$47:$F$65,A71,$E$47:$E$65)</f>
        <v>0</v>
      </c>
      <c r="G71" s="476">
        <f t="shared" ref="G71:G75" si="8">D71+SUMIF($I$14:$I$19,A71,$G$14:$G$19)-SUMIF($I$22:$I$43,A71,$G$22:$G$43)-SUMIF($I$47:$I$65,A71,$G$47:$G$65)</f>
        <v>0</v>
      </c>
      <c r="H71" s="477">
        <f t="shared" ref="H71:H75" si="9">E71+SUMIF($I$14:$I$19,A71,$H$14:$H$19)-SUMIF($I$22:$I$43,A71,$H$22:$H$43)-SUMIF($I$47:$I$65,A71,$H$47:$H$65)</f>
        <v>0</v>
      </c>
      <c r="J71" s="476">
        <f t="shared" ref="J71:J74" si="10">G71+SUMIF($L$14:$L$19,A71,$J$14:$J$19)-SUMIF($L$22:$L$43,A71,$J$22:$J$43)-SUMIF($L$47:$L$65,A71,$J$47:$J$65)</f>
        <v>0</v>
      </c>
      <c r="K71" s="477">
        <f t="shared" ref="K71:K75" si="11">H71+SUMIF($L$14:$L$19,A71,$K$14:$K$19)-SUMIF($L$22:$L$43,A71,$K$22:$K$43)-SUMIF($L$47:$L$65,A71,$K$47:$K$65)</f>
        <v>0</v>
      </c>
      <c r="M71" s="476">
        <f t="shared" ref="M71:M74" si="12">J71+SUMIF($O$14:$O$19,A71,$M$14:$M$19)-SUMIF($O$22:$O$43,A71,$M$22:$M$43)-SUMIF($O$47:$O$65,A71,$M$47:$M$65)</f>
        <v>0</v>
      </c>
      <c r="N71" s="477">
        <f t="shared" ref="N71:N74" si="13">K71+SUMIF($O$14:$O$19,A71,$N$14:$N$19)-SUMIF($O$22:$O$43,A71,$N$22:$N$43)-SUMIF($O$47:$O$65,A71,$N$47:$N$65)</f>
        <v>0</v>
      </c>
      <c r="P71" s="476">
        <f t="shared" ref="P71:P74" si="14">M71+SUMIF($R$14:$R$19,A71,$P$14:$P$19)-SUMIF($R$22:$R$43,A71,$P$22:$P$43)-SUMIF($R$47:$R$65,A71,$P$47:$P$65)</f>
        <v>0</v>
      </c>
      <c r="Q71" s="477">
        <f t="shared" ref="Q71:Q74" si="15">N71+SUMIF($R$14:$R$19,A71,$Q$14:$Q$19)-SUMIF($R$22:$R$43,A71,$Q$22:$Q$43)-SUMIF($R$47:$R$65,A71,$Q$47:$Q$65)</f>
        <v>0</v>
      </c>
      <c r="T71" s="30"/>
      <c r="U71" s="30"/>
      <c r="V71" s="30"/>
    </row>
    <row r="72" spans="1:47" ht="15.6">
      <c r="A72" s="340">
        <f>Actifs!A12</f>
        <v>3</v>
      </c>
      <c r="B72" s="474"/>
      <c r="C72" s="341" t="str">
        <f>Actifs!B12</f>
        <v>Compte 3</v>
      </c>
      <c r="D72" s="476">
        <f t="shared" si="6"/>
        <v>0</v>
      </c>
      <c r="E72" s="477">
        <f t="shared" si="7"/>
        <v>0</v>
      </c>
      <c r="G72" s="476">
        <f t="shared" si="8"/>
        <v>0</v>
      </c>
      <c r="H72" s="477">
        <f t="shared" si="9"/>
        <v>0</v>
      </c>
      <c r="J72" s="476">
        <f t="shared" si="10"/>
        <v>0</v>
      </c>
      <c r="K72" s="477">
        <f t="shared" si="11"/>
        <v>0</v>
      </c>
      <c r="M72" s="476">
        <f t="shared" si="12"/>
        <v>0</v>
      </c>
      <c r="N72" s="477">
        <f t="shared" si="13"/>
        <v>0</v>
      </c>
      <c r="P72" s="476">
        <f>M72+SUMIF($R$14:$R$19,A72,$P$14:$P$19)-SUMIF($R$22:$R$43,A72,$P$22:$P$43)-SUMIF($R$47:$R$65,A72,$P$47:$P$65)</f>
        <v>0</v>
      </c>
      <c r="Q72" s="477">
        <f t="shared" si="15"/>
        <v>0</v>
      </c>
      <c r="S72" s="699" t="s">
        <v>580</v>
      </c>
      <c r="T72" s="699"/>
      <c r="U72" s="30"/>
      <c r="V72" s="30"/>
    </row>
    <row r="73" spans="1:47" ht="15.6">
      <c r="A73" s="340">
        <f>Actifs!A13</f>
        <v>4</v>
      </c>
      <c r="B73" s="474"/>
      <c r="C73" s="341" t="str">
        <f>Actifs!B13</f>
        <v>Compte 4</v>
      </c>
      <c r="D73" s="476">
        <f t="shared" si="6"/>
        <v>0</v>
      </c>
      <c r="E73" s="477">
        <f t="shared" si="7"/>
        <v>0</v>
      </c>
      <c r="G73" s="476">
        <f t="shared" si="8"/>
        <v>0</v>
      </c>
      <c r="H73" s="477">
        <f t="shared" si="9"/>
        <v>0</v>
      </c>
      <c r="J73" s="476">
        <f t="shared" si="10"/>
        <v>0</v>
      </c>
      <c r="K73" s="477">
        <f t="shared" si="11"/>
        <v>0</v>
      </c>
      <c r="M73" s="476">
        <f t="shared" si="12"/>
        <v>0</v>
      </c>
      <c r="N73" s="477">
        <f t="shared" si="13"/>
        <v>0</v>
      </c>
      <c r="P73" s="476">
        <f t="shared" si="14"/>
        <v>0</v>
      </c>
      <c r="Q73" s="477">
        <f t="shared" si="15"/>
        <v>0</v>
      </c>
      <c r="S73" s="699"/>
      <c r="T73" s="699"/>
      <c r="U73" s="30"/>
      <c r="V73" s="30"/>
    </row>
    <row r="74" spans="1:47" ht="15.6">
      <c r="A74" s="340">
        <f>Actifs!A14</f>
        <v>5</v>
      </c>
      <c r="B74" s="474"/>
      <c r="C74" s="341" t="str">
        <f>Actifs!B14</f>
        <v>Compte 5</v>
      </c>
      <c r="D74" s="476">
        <f t="shared" si="6"/>
        <v>0</v>
      </c>
      <c r="E74" s="477">
        <f t="shared" si="7"/>
        <v>0</v>
      </c>
      <c r="G74" s="476">
        <f t="shared" si="8"/>
        <v>0</v>
      </c>
      <c r="H74" s="477">
        <f t="shared" si="9"/>
        <v>0</v>
      </c>
      <c r="J74" s="476">
        <f t="shared" si="10"/>
        <v>0</v>
      </c>
      <c r="K74" s="477">
        <f t="shared" si="11"/>
        <v>0</v>
      </c>
      <c r="M74" s="476">
        <f t="shared" si="12"/>
        <v>0</v>
      </c>
      <c r="N74" s="477">
        <f t="shared" si="13"/>
        <v>0</v>
      </c>
      <c r="P74" s="476">
        <f t="shared" si="14"/>
        <v>0</v>
      </c>
      <c r="Q74" s="477">
        <f t="shared" si="15"/>
        <v>0</v>
      </c>
      <c r="S74" s="699"/>
      <c r="T74" s="699"/>
      <c r="U74" s="30"/>
      <c r="V74" s="30"/>
    </row>
    <row r="75" spans="1:47" ht="15.6">
      <c r="A75" s="342">
        <f>Actifs!A15</f>
        <v>6</v>
      </c>
      <c r="B75" s="475"/>
      <c r="C75" s="343" t="str">
        <f>Actifs!B15</f>
        <v>Compte 6</v>
      </c>
      <c r="D75" s="478">
        <f>B75+SUMIF($F$14:$F$19,A75,$D$14:$D$19)-SUMIF($F$22:$F$43,A75,$D$22:$D$43)-SUMIF($F$47:$F$65,A75,$D$47:$D$65)</f>
        <v>0</v>
      </c>
      <c r="E75" s="479">
        <f>B75+SUMIF($F$14:$F$19,A75,$E$14:$E$19)-SUMIF($F$22:$F$43,A75,$E$22:$E$43)-SUMIF($F$47:$F$65,A75,$E$47:$E$65)</f>
        <v>0</v>
      </c>
      <c r="G75" s="478">
        <f t="shared" si="8"/>
        <v>0</v>
      </c>
      <c r="H75" s="479">
        <f t="shared" si="9"/>
        <v>0</v>
      </c>
      <c r="J75" s="478">
        <f>G75+SUMIF($L$14:$L$19,A75,$J$14:$J$19)-SUMIF($L$22:$L$43,A75,$J$22:$J$43)-SUMIF($L$47:$L$65,A75,$J$47:$J$65)</f>
        <v>0</v>
      </c>
      <c r="K75" s="602">
        <f t="shared" si="11"/>
        <v>0</v>
      </c>
      <c r="M75" s="478">
        <f>J75+SUMIF($O$14:$O$19,A75,$M$14:$M$19)-SUMIF($O$22:$O$43,A75,$M$22:$M$43)-SUMIF($O$47:$O$65,A75,$M$47:$M$65)</f>
        <v>0</v>
      </c>
      <c r="N75" s="479">
        <f>K75+SUMIF($O$14:$O$19,A75,$N$14:$N$19)-SUMIF($O$22:$O$43,A75,$N$22:$N$43)-SUMIF($O$47:$O$65,A75,$N$47:$N$65)</f>
        <v>0</v>
      </c>
      <c r="P75" s="478">
        <f>M75+SUMIF($R$14:$R$19,A75,$P$14:$P$19)-SUMIF($R$22:$R$43,A75,$P$22:$P$43)-SUMIF($R$47:$R$65,A75,$P$47:$P$65)</f>
        <v>0</v>
      </c>
      <c r="Q75" s="479">
        <f>N75+SUMIF($R$14:$R$19,A75,$Q$14:$Q$19)-SUMIF($R$22:$R$43,A75,$Q$22:$Q$43)-SUMIF($R$47:$R$65,A75,$Q$47:$Q$65)</f>
        <v>0</v>
      </c>
      <c r="S75" s="699"/>
      <c r="T75" s="699"/>
      <c r="U75" s="30"/>
      <c r="V75" s="30"/>
    </row>
    <row r="76" spans="1:47" ht="15.6">
      <c r="B76" s="480">
        <f>SUM(B70:B75)</f>
        <v>0</v>
      </c>
      <c r="D76" s="480">
        <f>SUM(D70:D75)</f>
        <v>0</v>
      </c>
      <c r="E76" s="464">
        <f>SUM(E70:E75)</f>
        <v>0</v>
      </c>
      <c r="G76" s="480">
        <f>SUM(G70:G75)</f>
        <v>0</v>
      </c>
      <c r="H76" s="480">
        <f>SUM(H70:H75)</f>
        <v>0</v>
      </c>
      <c r="J76" s="480">
        <f>SUM(J70:J75)</f>
        <v>0</v>
      </c>
      <c r="K76" s="464">
        <f>SUM(K70:K75)</f>
        <v>0</v>
      </c>
      <c r="M76" s="480">
        <f>SUM(M70:M75)</f>
        <v>0</v>
      </c>
      <c r="N76" s="481">
        <f>SUM(N70:N75)</f>
        <v>0</v>
      </c>
      <c r="P76" s="480">
        <f>SUM(P70:P75)</f>
        <v>0</v>
      </c>
      <c r="Q76" s="464">
        <f>SUM(Q70:Q75)</f>
        <v>0</v>
      </c>
      <c r="S76" s="699"/>
      <c r="T76" s="699"/>
      <c r="U76" s="30"/>
      <c r="V76" s="30"/>
    </row>
    <row r="77" spans="1:47">
      <c r="J77" s="48"/>
      <c r="K77" s="48"/>
    </row>
    <row r="78" spans="1:47" ht="15.6">
      <c r="C78" s="30"/>
      <c r="D78" s="652" t="s">
        <v>499</v>
      </c>
      <c r="E78" s="652"/>
      <c r="F78" s="652"/>
      <c r="G78" s="652"/>
      <c r="H78" s="652"/>
      <c r="I78" s="652"/>
      <c r="J78" s="652"/>
      <c r="K78" s="652"/>
      <c r="L78" s="652"/>
      <c r="M78" s="652"/>
      <c r="N78" s="108"/>
      <c r="O78" s="108"/>
      <c r="P78" s="108"/>
      <c r="Q78" s="108"/>
      <c r="R78" s="108"/>
      <c r="S78" s="108"/>
    </row>
  </sheetData>
  <sheetProtection algorithmName="SHA-512" hashValue="tQtf06wF9C6GGVSGfs0EQjO7Dp93++FtToNBr2Id6m8CfWvTCPUfwvO3uulsZ1qivzA/p/dcd9oD3syqTH1v9Q==" saltValue="hv2msY25CME7ysjdBnE94w==" spinCount="100000" sheet="1" objects="1" scenarios="1"/>
  <mergeCells count="19">
    <mergeCell ref="D78:M78"/>
    <mergeCell ref="J2:R2"/>
    <mergeCell ref="J3:R3"/>
    <mergeCell ref="J4:R4"/>
    <mergeCell ref="J5:R5"/>
    <mergeCell ref="J69:K69"/>
    <mergeCell ref="M69:N69"/>
    <mergeCell ref="P69:Q69"/>
    <mergeCell ref="C3:C4"/>
    <mergeCell ref="A7:B9"/>
    <mergeCell ref="V7:V9"/>
    <mergeCell ref="C8:C9"/>
    <mergeCell ref="B14:B19"/>
    <mergeCell ref="S72:T76"/>
    <mergeCell ref="B22:B43"/>
    <mergeCell ref="B47:B65"/>
    <mergeCell ref="A68:B68"/>
    <mergeCell ref="D69:E69"/>
    <mergeCell ref="G69:H69"/>
  </mergeCells>
  <dataValidations count="2">
    <dataValidation type="list" allowBlank="1" showInputMessage="1" showErrorMessage="1" sqref="R47:R65 I22:I43 I14:I19 F14:F19 F47:F65 F22:F43 I47:I65 O14:O19 R14:R19 L14:L19 O22:O43 R22:R43 L22:L43 O47:O65 L47:L65" xr:uid="{AF057CDB-C4B4-4485-AF14-D6B7596DBA18}">
      <formula1>"1,2,3,4,5,6"</formula1>
    </dataValidation>
    <dataValidation type="list" allowBlank="1" showInputMessage="1" showErrorMessage="1" sqref="V22:V43" xr:uid="{E9CF6916-453E-4468-9095-D662D7B419A1}">
      <formula1>Obligations_Liste</formula1>
    </dataValidation>
  </dataValidations>
  <hyperlinks>
    <hyperlink ref="C3:C4" location="Deb_Bilan" display="Retour au bilan" xr:uid="{2B2573A3-8112-4D0F-A073-940F382274ED}"/>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A1466E9-0884-4B88-9502-21F190211990}">
          <x14:formula1>
            <xm:f>'Bilan annuel'!$A$32:$A$50</xm:f>
          </x14:formula1>
          <xm:sqref>V47:V65</xm:sqref>
        </x14:dataValidation>
        <x14:dataValidation type="list" allowBlank="1" showInputMessage="1" showErrorMessage="1" xr:uid="{3E21FFF2-2003-450F-8B3E-EECFD4C490D5}">
          <x14:formula1>
            <xm:f>'Bilan annuel'!$A$9:$A$14</xm:f>
          </x14:formula1>
          <xm:sqref>V14:V19</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6AD4D-076B-4246-BABB-2503A0597341}">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705" t="s">
        <v>12</v>
      </c>
      <c r="K2" s="706"/>
      <c r="L2" s="706"/>
      <c r="M2" s="706"/>
      <c r="N2" s="706"/>
      <c r="O2" s="706"/>
      <c r="P2" s="706"/>
      <c r="Q2" s="706"/>
      <c r="R2" s="707"/>
      <c r="W2" s="116"/>
      <c r="X2" s="116"/>
      <c r="Y2" s="116"/>
      <c r="Z2" s="117"/>
      <c r="AA2" s="116"/>
      <c r="AB2" s="116"/>
      <c r="AC2" s="116"/>
    </row>
    <row r="3" spans="1:29" ht="15.6" customHeight="1">
      <c r="C3" s="635" t="s">
        <v>577</v>
      </c>
      <c r="D3" s="111"/>
      <c r="G3" s="107" t="s">
        <v>75</v>
      </c>
      <c r="H3" s="313">
        <f>'Bilan annuel'!C3</f>
        <v>0</v>
      </c>
      <c r="J3" s="708"/>
      <c r="K3" s="709"/>
      <c r="L3" s="709"/>
      <c r="M3" s="709"/>
      <c r="N3" s="709"/>
      <c r="O3" s="709"/>
      <c r="P3" s="709"/>
      <c r="Q3" s="709"/>
      <c r="R3" s="710"/>
      <c r="W3" s="318"/>
      <c r="X3" s="318"/>
      <c r="Y3" s="318"/>
      <c r="Z3" s="318"/>
      <c r="AA3" s="318"/>
      <c r="AB3" s="318"/>
      <c r="AC3" s="318"/>
    </row>
    <row r="4" spans="1:29" ht="15.6" customHeight="1" thickBot="1">
      <c r="B4" s="75"/>
      <c r="C4" s="636"/>
      <c r="D4" s="114"/>
      <c r="E4" s="114"/>
      <c r="F4" s="114"/>
      <c r="G4" s="114"/>
      <c r="H4" s="114"/>
      <c r="I4" s="115"/>
      <c r="J4" s="711"/>
      <c r="K4" s="712"/>
      <c r="L4" s="712"/>
      <c r="M4" s="712"/>
      <c r="N4" s="712"/>
      <c r="O4" s="712"/>
      <c r="P4" s="712"/>
      <c r="Q4" s="712"/>
      <c r="R4" s="713"/>
      <c r="W4" s="318"/>
      <c r="X4" s="318"/>
      <c r="Y4" s="318"/>
      <c r="Z4" s="318"/>
      <c r="AA4" s="318"/>
      <c r="AB4" s="318"/>
      <c r="AC4" s="318"/>
    </row>
    <row r="5" spans="1:29" ht="15.6" customHeight="1">
      <c r="D5" s="114"/>
      <c r="E5" s="114"/>
      <c r="F5" s="114"/>
      <c r="G5" s="114"/>
      <c r="H5" s="114"/>
      <c r="I5" s="115"/>
      <c r="J5" s="714"/>
      <c r="K5" s="715"/>
      <c r="L5" s="715"/>
      <c r="M5" s="715"/>
      <c r="N5" s="715"/>
      <c r="O5" s="715"/>
      <c r="P5" s="715"/>
      <c r="Q5" s="715"/>
      <c r="R5" s="716"/>
      <c r="S5" s="35"/>
      <c r="W5" s="318"/>
      <c r="X5" s="318"/>
      <c r="Y5" s="318"/>
      <c r="Z5" s="318"/>
      <c r="AA5" s="318"/>
      <c r="AB5" s="318"/>
      <c r="AC5" s="318"/>
    </row>
    <row r="6" spans="1:29" ht="15.6" customHeight="1">
      <c r="D6" s="38"/>
      <c r="E6" s="64"/>
      <c r="S6" s="35"/>
      <c r="W6" s="318"/>
      <c r="X6" s="318"/>
      <c r="Y6" s="318"/>
      <c r="Z6" s="318"/>
      <c r="AA6" s="318"/>
      <c r="AB6" s="318"/>
      <c r="AC6" s="318"/>
    </row>
    <row r="7" spans="1:29" ht="15.6" customHeight="1">
      <c r="A7" s="700" t="s">
        <v>578</v>
      </c>
      <c r="B7" s="700"/>
      <c r="D7" s="112" t="s">
        <v>162</v>
      </c>
      <c r="E7" s="319"/>
      <c r="F7" s="43"/>
      <c r="G7" s="112" t="s">
        <v>163</v>
      </c>
      <c r="H7" s="112"/>
      <c r="I7" s="43"/>
      <c r="J7" s="112" t="s">
        <v>164</v>
      </c>
      <c r="K7" s="112"/>
      <c r="L7" s="29"/>
      <c r="M7" s="112" t="s">
        <v>165</v>
      </c>
      <c r="N7" s="112"/>
      <c r="O7" s="112"/>
      <c r="P7" s="112" t="s">
        <v>166</v>
      </c>
      <c r="Q7" s="112"/>
      <c r="R7" s="112"/>
      <c r="S7" s="35"/>
      <c r="T7" s="336"/>
      <c r="U7" s="336"/>
      <c r="V7" s="701" t="s">
        <v>632</v>
      </c>
      <c r="W7" s="319"/>
      <c r="X7" s="319"/>
      <c r="Y7" s="319"/>
      <c r="Z7" s="319"/>
      <c r="AA7" s="319"/>
      <c r="AB7" s="319"/>
      <c r="AC7" s="319"/>
    </row>
    <row r="8" spans="1:29" ht="15.6" customHeight="1">
      <c r="A8" s="700"/>
      <c r="B8" s="700"/>
      <c r="C8" s="702" t="s">
        <v>187</v>
      </c>
      <c r="D8" s="113" t="s">
        <v>167</v>
      </c>
      <c r="E8" s="118"/>
      <c r="F8" s="42"/>
      <c r="G8" s="113" t="s">
        <v>167</v>
      </c>
      <c r="H8" s="337" t="str">
        <f>IF(E9&lt;&gt;0,E9+1,"")</f>
        <v/>
      </c>
      <c r="I8" s="42"/>
      <c r="J8" s="113" t="s">
        <v>167</v>
      </c>
      <c r="K8" s="337" t="str">
        <f>IF(H9&lt;&gt;0,H9+1,"")</f>
        <v/>
      </c>
      <c r="L8" s="41"/>
      <c r="M8" s="113" t="s">
        <v>167</v>
      </c>
      <c r="N8" s="337" t="str">
        <f>IF(K9&lt;&gt;0,K9+1,"")</f>
        <v/>
      </c>
      <c r="P8" s="113" t="s">
        <v>167</v>
      </c>
      <c r="Q8" s="337" t="str">
        <f>IF(N9&lt;&gt;0,N9+1,"")</f>
        <v/>
      </c>
      <c r="S8" s="35"/>
      <c r="T8" s="336"/>
      <c r="U8" s="336"/>
      <c r="V8" s="701"/>
    </row>
    <row r="9" spans="1:29" ht="15.6" customHeight="1">
      <c r="A9" s="700"/>
      <c r="B9" s="700"/>
      <c r="C9" s="702"/>
      <c r="D9" s="113" t="s">
        <v>168</v>
      </c>
      <c r="E9" s="119"/>
      <c r="G9" s="113" t="s">
        <v>168</v>
      </c>
      <c r="H9" s="119"/>
      <c r="J9" s="113" t="s">
        <v>168</v>
      </c>
      <c r="K9" s="119"/>
      <c r="M9" s="113" t="s">
        <v>168</v>
      </c>
      <c r="N9" s="119"/>
      <c r="O9" s="41"/>
      <c r="P9" s="113" t="s">
        <v>168</v>
      </c>
      <c r="Q9" s="119"/>
      <c r="R9" s="41"/>
      <c r="S9" s="35"/>
      <c r="T9" s="336"/>
      <c r="U9" s="336"/>
      <c r="V9" s="701"/>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68" t="s">
        <v>171</v>
      </c>
      <c r="E11" s="569" t="s">
        <v>172</v>
      </c>
      <c r="F11" s="570" t="s">
        <v>152</v>
      </c>
      <c r="G11" s="568" t="s">
        <v>171</v>
      </c>
      <c r="H11" s="569" t="s">
        <v>172</v>
      </c>
      <c r="I11" s="570" t="s">
        <v>152</v>
      </c>
      <c r="J11" s="568" t="s">
        <v>171</v>
      </c>
      <c r="K11" s="569" t="s">
        <v>172</v>
      </c>
      <c r="L11" s="570" t="s">
        <v>152</v>
      </c>
      <c r="M11" s="568" t="s">
        <v>171</v>
      </c>
      <c r="N11" s="569" t="s">
        <v>172</v>
      </c>
      <c r="O11" s="570" t="s">
        <v>152</v>
      </c>
      <c r="P11" s="568" t="s">
        <v>171</v>
      </c>
      <c r="Q11" s="569" t="s">
        <v>172</v>
      </c>
      <c r="R11" s="570" t="s">
        <v>152</v>
      </c>
      <c r="S11" s="35"/>
      <c r="T11" s="35"/>
      <c r="U11" s="35"/>
    </row>
    <row r="12" spans="1:29" s="30" customFormat="1" ht="15.6" customHeight="1">
      <c r="B12" s="338"/>
      <c r="C12" s="604" t="s">
        <v>635</v>
      </c>
      <c r="D12" s="571">
        <f>B76</f>
        <v>0</v>
      </c>
      <c r="E12" s="572">
        <f>D12</f>
        <v>0</v>
      </c>
      <c r="F12" s="573"/>
      <c r="G12" s="574">
        <f>D67</f>
        <v>0</v>
      </c>
      <c r="H12" s="575">
        <f>E67</f>
        <v>0</v>
      </c>
      <c r="I12" s="573"/>
      <c r="J12" s="574">
        <f>G67</f>
        <v>0</v>
      </c>
      <c r="K12" s="575">
        <f>H67</f>
        <v>0</v>
      </c>
      <c r="L12" s="573"/>
      <c r="M12" s="574">
        <f>J67</f>
        <v>0</v>
      </c>
      <c r="N12" s="575">
        <f>K67</f>
        <v>0</v>
      </c>
      <c r="O12" s="573"/>
      <c r="P12" s="574">
        <f>M67</f>
        <v>0</v>
      </c>
      <c r="Q12" s="575">
        <f>N67</f>
        <v>0</v>
      </c>
      <c r="R12" s="573"/>
      <c r="T12" s="174"/>
      <c r="U12" s="175" t="s">
        <v>169</v>
      </c>
      <c r="V12" s="36" t="s">
        <v>170</v>
      </c>
    </row>
    <row r="13" spans="1:29" s="37" customFormat="1" ht="15.6" customHeight="1">
      <c r="B13" s="176"/>
      <c r="C13" s="177" t="str">
        <f>'Prévision annuelle'!A10</f>
        <v>Revenus</v>
      </c>
      <c r="D13" s="178"/>
      <c r="E13" s="179"/>
      <c r="F13" s="180"/>
      <c r="G13" s="178"/>
      <c r="H13" s="179"/>
      <c r="I13" s="180"/>
      <c r="J13" s="178"/>
      <c r="K13" s="179"/>
      <c r="L13" s="180"/>
      <c r="M13" s="178"/>
      <c r="N13" s="179"/>
      <c r="O13" s="180"/>
      <c r="P13" s="178"/>
      <c r="Q13" s="179"/>
      <c r="R13" s="180"/>
      <c r="T13" s="181" t="str">
        <f>C13</f>
        <v>Revenus</v>
      </c>
      <c r="U13" s="179"/>
      <c r="V13" s="180"/>
    </row>
    <row r="14" spans="1:29" ht="15.6" customHeight="1">
      <c r="B14" s="703" t="str">
        <f>'Prévision annuelle'!A10</f>
        <v>Revenus</v>
      </c>
      <c r="C14" s="154"/>
      <c r="D14" s="576"/>
      <c r="E14" s="577"/>
      <c r="F14" s="149"/>
      <c r="G14" s="576"/>
      <c r="H14" s="577"/>
      <c r="I14" s="149"/>
      <c r="J14" s="576"/>
      <c r="K14" s="577"/>
      <c r="L14" s="149"/>
      <c r="M14" s="576"/>
      <c r="N14" s="577"/>
      <c r="O14" s="149"/>
      <c r="P14" s="576"/>
      <c r="Q14" s="577"/>
      <c r="R14" s="149"/>
      <c r="T14" s="578">
        <f t="shared" ref="T14:T19" si="0">C14</f>
        <v>0</v>
      </c>
      <c r="U14" s="579">
        <f t="shared" ref="U14:U19" si="1">SUM(E14,H14,K14,N14,Q14)</f>
        <v>0</v>
      </c>
      <c r="V14" s="333"/>
    </row>
    <row r="15" spans="1:29" ht="15.6" customHeight="1">
      <c r="B15" s="703"/>
      <c r="C15" s="155"/>
      <c r="D15" s="455"/>
      <c r="E15" s="456"/>
      <c r="F15" s="149"/>
      <c r="G15" s="455"/>
      <c r="H15" s="456"/>
      <c r="I15" s="149"/>
      <c r="J15" s="455"/>
      <c r="K15" s="456"/>
      <c r="L15" s="149"/>
      <c r="M15" s="455"/>
      <c r="N15" s="456"/>
      <c r="O15" s="149"/>
      <c r="P15" s="455"/>
      <c r="Q15" s="456"/>
      <c r="R15" s="149"/>
      <c r="T15" s="330">
        <f t="shared" si="0"/>
        <v>0</v>
      </c>
      <c r="U15" s="182">
        <f t="shared" si="1"/>
        <v>0</v>
      </c>
      <c r="V15" s="333"/>
    </row>
    <row r="16" spans="1:29" ht="15.6" customHeight="1">
      <c r="B16" s="703"/>
      <c r="C16" s="155"/>
      <c r="D16" s="455"/>
      <c r="E16" s="456"/>
      <c r="F16" s="149"/>
      <c r="G16" s="455"/>
      <c r="H16" s="456"/>
      <c r="I16" s="149"/>
      <c r="J16" s="455"/>
      <c r="K16" s="456"/>
      <c r="L16" s="149"/>
      <c r="M16" s="455"/>
      <c r="N16" s="456"/>
      <c r="O16" s="149"/>
      <c r="P16" s="455"/>
      <c r="Q16" s="456"/>
      <c r="R16" s="149"/>
      <c r="T16" s="330">
        <f t="shared" si="0"/>
        <v>0</v>
      </c>
      <c r="U16" s="182">
        <f t="shared" si="1"/>
        <v>0</v>
      </c>
      <c r="V16" s="333"/>
    </row>
    <row r="17" spans="2:22" ht="15.6" customHeight="1">
      <c r="B17" s="703"/>
      <c r="C17" s="155"/>
      <c r="D17" s="455"/>
      <c r="E17" s="456"/>
      <c r="F17" s="149"/>
      <c r="G17" s="455"/>
      <c r="H17" s="456"/>
      <c r="I17" s="149"/>
      <c r="J17" s="455"/>
      <c r="K17" s="456"/>
      <c r="L17" s="149"/>
      <c r="M17" s="455"/>
      <c r="N17" s="456"/>
      <c r="O17" s="149"/>
      <c r="P17" s="455"/>
      <c r="Q17" s="456"/>
      <c r="R17" s="149"/>
      <c r="T17" s="330">
        <f t="shared" si="0"/>
        <v>0</v>
      </c>
      <c r="U17" s="182">
        <f t="shared" si="1"/>
        <v>0</v>
      </c>
      <c r="V17" s="333"/>
    </row>
    <row r="18" spans="2:22" ht="15.6" customHeight="1">
      <c r="B18" s="703"/>
      <c r="C18" s="155"/>
      <c r="D18" s="455"/>
      <c r="E18" s="456"/>
      <c r="F18" s="149"/>
      <c r="G18" s="455"/>
      <c r="H18" s="456"/>
      <c r="I18" s="149"/>
      <c r="J18" s="455"/>
      <c r="K18" s="456"/>
      <c r="L18" s="149"/>
      <c r="M18" s="455"/>
      <c r="N18" s="456"/>
      <c r="O18" s="149"/>
      <c r="P18" s="455"/>
      <c r="Q18" s="456"/>
      <c r="R18" s="149"/>
      <c r="T18" s="331">
        <f t="shared" si="0"/>
        <v>0</v>
      </c>
      <c r="U18" s="183">
        <f t="shared" si="1"/>
        <v>0</v>
      </c>
      <c r="V18" s="333"/>
    </row>
    <row r="19" spans="2:22" ht="15.6" customHeight="1">
      <c r="B19" s="703"/>
      <c r="C19" s="156"/>
      <c r="D19" s="457"/>
      <c r="E19" s="458"/>
      <c r="F19" s="151"/>
      <c r="G19" s="457"/>
      <c r="H19" s="458"/>
      <c r="I19" s="151"/>
      <c r="J19" s="457"/>
      <c r="K19" s="458"/>
      <c r="L19" s="151"/>
      <c r="M19" s="457"/>
      <c r="N19" s="458"/>
      <c r="O19" s="151"/>
      <c r="P19" s="457"/>
      <c r="Q19" s="458"/>
      <c r="R19" s="151"/>
      <c r="T19" s="331">
        <f t="shared" si="0"/>
        <v>0</v>
      </c>
      <c r="U19" s="183">
        <f t="shared" si="1"/>
        <v>0</v>
      </c>
      <c r="V19" s="333"/>
    </row>
    <row r="20" spans="2:22" ht="15.6" customHeight="1">
      <c r="B20" s="40"/>
      <c r="C20" s="184" t="s">
        <v>88</v>
      </c>
      <c r="D20" s="459">
        <f>SUM(D12,D14:D19)</f>
        <v>0</v>
      </c>
      <c r="E20" s="460">
        <f>SUM(E12,E14:E19)</f>
        <v>0</v>
      </c>
      <c r="F20" s="185"/>
      <c r="G20" s="459">
        <f>SUM(G12,G14:G19)</f>
        <v>0</v>
      </c>
      <c r="H20" s="460">
        <f>SUM(H12,H14:H19)</f>
        <v>0</v>
      </c>
      <c r="I20" s="185"/>
      <c r="J20" s="459">
        <f>SUM(J12,J14:J19)</f>
        <v>0</v>
      </c>
      <c r="K20" s="460">
        <f>SUM(K12,K14:K19)</f>
        <v>0</v>
      </c>
      <c r="L20" s="186"/>
      <c r="M20" s="459">
        <f>SUM(M12,M14:M19)</f>
        <v>0</v>
      </c>
      <c r="N20" s="460">
        <f>SUM(N12,N14:N19)</f>
        <v>0</v>
      </c>
      <c r="O20" s="186"/>
      <c r="P20" s="459">
        <f>SUM(P12,P14:P19)</f>
        <v>0</v>
      </c>
      <c r="Q20" s="460">
        <f>SUM(Q12,Q14:Q19)</f>
        <v>0</v>
      </c>
      <c r="R20" s="186"/>
      <c r="T20" s="187"/>
      <c r="U20" s="469">
        <f>SUM(U14:U19)</f>
        <v>0</v>
      </c>
      <c r="V20" s="188"/>
    </row>
    <row r="21" spans="2:22" ht="15.6" customHeight="1">
      <c r="B21" s="189"/>
      <c r="C21" s="580" t="s">
        <v>173</v>
      </c>
      <c r="D21" s="581"/>
      <c r="E21" s="582"/>
      <c r="F21" s="583"/>
      <c r="G21" s="581"/>
      <c r="H21" s="582"/>
      <c r="I21" s="583"/>
      <c r="J21" s="584"/>
      <c r="K21" s="585"/>
      <c r="L21" s="583"/>
      <c r="M21" s="584"/>
      <c r="N21" s="585"/>
      <c r="O21" s="583"/>
      <c r="P21" s="584"/>
      <c r="Q21" s="585"/>
      <c r="R21" s="583"/>
      <c r="T21" s="586" t="str">
        <f>C21</f>
        <v>Obligations et dettes</v>
      </c>
      <c r="U21" s="587"/>
      <c r="V21" s="583"/>
    </row>
    <row r="22" spans="2:22" ht="15.6" customHeight="1">
      <c r="B22" s="704" t="str">
        <f>C21</f>
        <v>Obligations et dettes</v>
      </c>
      <c r="C22" s="154"/>
      <c r="D22" s="576"/>
      <c r="E22" s="577"/>
      <c r="F22" s="149"/>
      <c r="G22" s="576"/>
      <c r="H22" s="577"/>
      <c r="I22" s="149"/>
      <c r="J22" s="576"/>
      <c r="K22" s="577"/>
      <c r="L22" s="149"/>
      <c r="M22" s="576"/>
      <c r="N22" s="577"/>
      <c r="O22" s="149"/>
      <c r="P22" s="576"/>
      <c r="Q22" s="577"/>
      <c r="R22" s="149"/>
      <c r="T22" s="578">
        <f t="shared" ref="T22:T43" si="2">C22</f>
        <v>0</v>
      </c>
      <c r="U22" s="579">
        <f t="shared" ref="U22:U42" si="3">SUM(E22,H22,K22,N22,Q22)</f>
        <v>0</v>
      </c>
      <c r="V22" s="333"/>
    </row>
    <row r="23" spans="2:22" ht="15.6" customHeight="1">
      <c r="B23" s="704"/>
      <c r="C23" s="155"/>
      <c r="D23" s="455"/>
      <c r="E23" s="456"/>
      <c r="F23" s="150"/>
      <c r="G23" s="455"/>
      <c r="H23" s="456"/>
      <c r="I23" s="150"/>
      <c r="J23" s="455"/>
      <c r="K23" s="456"/>
      <c r="L23" s="150"/>
      <c r="M23" s="455"/>
      <c r="N23" s="456"/>
      <c r="O23" s="150"/>
      <c r="P23" s="455"/>
      <c r="Q23" s="456"/>
      <c r="R23" s="150"/>
      <c r="T23" s="330">
        <f t="shared" si="2"/>
        <v>0</v>
      </c>
      <c r="U23" s="182">
        <f t="shared" si="3"/>
        <v>0</v>
      </c>
      <c r="V23" s="334"/>
    </row>
    <row r="24" spans="2:22" ht="15.6" customHeight="1">
      <c r="B24" s="704"/>
      <c r="C24" s="155"/>
      <c r="D24" s="455"/>
      <c r="E24" s="456"/>
      <c r="F24" s="150"/>
      <c r="G24" s="455"/>
      <c r="H24" s="456"/>
      <c r="I24" s="150"/>
      <c r="J24" s="455"/>
      <c r="K24" s="456"/>
      <c r="L24" s="150"/>
      <c r="M24" s="455"/>
      <c r="N24" s="456"/>
      <c r="O24" s="150"/>
      <c r="P24" s="455"/>
      <c r="Q24" s="456"/>
      <c r="R24" s="150"/>
      <c r="T24" s="330">
        <f t="shared" si="2"/>
        <v>0</v>
      </c>
      <c r="U24" s="182">
        <f t="shared" si="3"/>
        <v>0</v>
      </c>
      <c r="V24" s="334"/>
    </row>
    <row r="25" spans="2:22" ht="15.6" customHeight="1">
      <c r="B25" s="704"/>
      <c r="C25" s="155"/>
      <c r="D25" s="455"/>
      <c r="E25" s="456"/>
      <c r="F25" s="150"/>
      <c r="G25" s="455"/>
      <c r="H25" s="456"/>
      <c r="I25" s="150"/>
      <c r="J25" s="455"/>
      <c r="K25" s="456"/>
      <c r="L25" s="150"/>
      <c r="M25" s="455"/>
      <c r="N25" s="456"/>
      <c r="O25" s="150"/>
      <c r="P25" s="455"/>
      <c r="Q25" s="456"/>
      <c r="R25" s="150"/>
      <c r="T25" s="330">
        <f t="shared" si="2"/>
        <v>0</v>
      </c>
      <c r="U25" s="182">
        <f t="shared" si="3"/>
        <v>0</v>
      </c>
      <c r="V25" s="334"/>
    </row>
    <row r="26" spans="2:22" ht="15.6" customHeight="1">
      <c r="B26" s="704"/>
      <c r="C26" s="155"/>
      <c r="D26" s="455"/>
      <c r="E26" s="456"/>
      <c r="F26" s="150"/>
      <c r="G26" s="455"/>
      <c r="H26" s="456"/>
      <c r="I26" s="150"/>
      <c r="J26" s="455"/>
      <c r="K26" s="456"/>
      <c r="L26" s="150"/>
      <c r="M26" s="455"/>
      <c r="N26" s="456"/>
      <c r="O26" s="150"/>
      <c r="P26" s="455"/>
      <c r="Q26" s="456"/>
      <c r="R26" s="150"/>
      <c r="T26" s="330">
        <f t="shared" si="2"/>
        <v>0</v>
      </c>
      <c r="U26" s="182">
        <f t="shared" si="3"/>
        <v>0</v>
      </c>
      <c r="V26" s="334"/>
    </row>
    <row r="27" spans="2:22" ht="15.6" customHeight="1">
      <c r="B27" s="704"/>
      <c r="C27" s="155"/>
      <c r="D27" s="455"/>
      <c r="E27" s="456"/>
      <c r="F27" s="150"/>
      <c r="G27" s="455"/>
      <c r="H27" s="456"/>
      <c r="I27" s="150"/>
      <c r="J27" s="455"/>
      <c r="K27" s="456"/>
      <c r="L27" s="150"/>
      <c r="M27" s="455"/>
      <c r="N27" s="456"/>
      <c r="O27" s="150"/>
      <c r="P27" s="455"/>
      <c r="Q27" s="456"/>
      <c r="R27" s="150"/>
      <c r="T27" s="330">
        <f t="shared" si="2"/>
        <v>0</v>
      </c>
      <c r="U27" s="182">
        <f t="shared" si="3"/>
        <v>0</v>
      </c>
      <c r="V27" s="334"/>
    </row>
    <row r="28" spans="2:22" ht="15.6" customHeight="1">
      <c r="B28" s="704"/>
      <c r="C28" s="155"/>
      <c r="D28" s="455"/>
      <c r="E28" s="456"/>
      <c r="F28" s="150"/>
      <c r="G28" s="455"/>
      <c r="H28" s="456"/>
      <c r="I28" s="150"/>
      <c r="J28" s="455"/>
      <c r="K28" s="456"/>
      <c r="L28" s="150"/>
      <c r="M28" s="455"/>
      <c r="N28" s="456"/>
      <c r="O28" s="150"/>
      <c r="P28" s="455"/>
      <c r="Q28" s="456"/>
      <c r="R28" s="150"/>
      <c r="T28" s="330">
        <f t="shared" si="2"/>
        <v>0</v>
      </c>
      <c r="U28" s="182">
        <f t="shared" si="3"/>
        <v>0</v>
      </c>
      <c r="V28" s="334"/>
    </row>
    <row r="29" spans="2:22" ht="15.6" customHeight="1">
      <c r="B29" s="704"/>
      <c r="C29" s="155"/>
      <c r="D29" s="455"/>
      <c r="E29" s="456"/>
      <c r="F29" s="150"/>
      <c r="G29" s="455"/>
      <c r="H29" s="456"/>
      <c r="I29" s="150"/>
      <c r="J29" s="455"/>
      <c r="K29" s="456"/>
      <c r="L29" s="150"/>
      <c r="M29" s="455"/>
      <c r="N29" s="456"/>
      <c r="O29" s="150"/>
      <c r="P29" s="455"/>
      <c r="Q29" s="456"/>
      <c r="R29" s="150"/>
      <c r="T29" s="330">
        <f t="shared" si="2"/>
        <v>0</v>
      </c>
      <c r="U29" s="182">
        <f t="shared" si="3"/>
        <v>0</v>
      </c>
      <c r="V29" s="334"/>
    </row>
    <row r="30" spans="2:22" ht="15.6" customHeight="1">
      <c r="B30" s="704"/>
      <c r="C30" s="155"/>
      <c r="D30" s="455"/>
      <c r="E30" s="456"/>
      <c r="F30" s="150"/>
      <c r="G30" s="455"/>
      <c r="H30" s="456"/>
      <c r="I30" s="150"/>
      <c r="J30" s="455"/>
      <c r="K30" s="456"/>
      <c r="L30" s="150"/>
      <c r="M30" s="455"/>
      <c r="N30" s="456"/>
      <c r="O30" s="150"/>
      <c r="P30" s="455"/>
      <c r="Q30" s="456"/>
      <c r="R30" s="150"/>
      <c r="T30" s="330">
        <f t="shared" si="2"/>
        <v>0</v>
      </c>
      <c r="U30" s="182">
        <f t="shared" si="3"/>
        <v>0</v>
      </c>
      <c r="V30" s="334"/>
    </row>
    <row r="31" spans="2:22" ht="15.6" customHeight="1">
      <c r="B31" s="704"/>
      <c r="C31" s="155"/>
      <c r="D31" s="455"/>
      <c r="E31" s="456"/>
      <c r="F31" s="150"/>
      <c r="G31" s="455"/>
      <c r="H31" s="456"/>
      <c r="I31" s="150"/>
      <c r="J31" s="455"/>
      <c r="K31" s="456"/>
      <c r="L31" s="150"/>
      <c r="M31" s="455"/>
      <c r="N31" s="456"/>
      <c r="O31" s="150"/>
      <c r="P31" s="455"/>
      <c r="Q31" s="456"/>
      <c r="R31" s="150"/>
      <c r="T31" s="330">
        <f t="shared" si="2"/>
        <v>0</v>
      </c>
      <c r="U31" s="182">
        <f t="shared" si="3"/>
        <v>0</v>
      </c>
      <c r="V31" s="334"/>
    </row>
    <row r="32" spans="2:22" ht="15.6" customHeight="1">
      <c r="B32" s="704"/>
      <c r="C32" s="155"/>
      <c r="D32" s="455"/>
      <c r="E32" s="456"/>
      <c r="F32" s="150"/>
      <c r="G32" s="455"/>
      <c r="H32" s="456"/>
      <c r="I32" s="150"/>
      <c r="J32" s="455"/>
      <c r="K32" s="456"/>
      <c r="L32" s="150"/>
      <c r="M32" s="455"/>
      <c r="N32" s="456"/>
      <c r="O32" s="150"/>
      <c r="P32" s="455"/>
      <c r="Q32" s="456"/>
      <c r="R32" s="150"/>
      <c r="T32" s="330">
        <f t="shared" si="2"/>
        <v>0</v>
      </c>
      <c r="U32" s="182">
        <f t="shared" si="3"/>
        <v>0</v>
      </c>
      <c r="V32" s="334"/>
    </row>
    <row r="33" spans="2:22" ht="15.6" customHeight="1">
      <c r="B33" s="704"/>
      <c r="C33" s="155"/>
      <c r="D33" s="455"/>
      <c r="E33" s="456"/>
      <c r="F33" s="150"/>
      <c r="G33" s="455"/>
      <c r="H33" s="456"/>
      <c r="I33" s="150"/>
      <c r="J33" s="455"/>
      <c r="K33" s="456"/>
      <c r="L33" s="150"/>
      <c r="M33" s="455"/>
      <c r="N33" s="456"/>
      <c r="O33" s="150"/>
      <c r="P33" s="455"/>
      <c r="Q33" s="456"/>
      <c r="R33" s="150"/>
      <c r="T33" s="330">
        <f t="shared" si="2"/>
        <v>0</v>
      </c>
      <c r="U33" s="182">
        <f t="shared" si="3"/>
        <v>0</v>
      </c>
      <c r="V33" s="334"/>
    </row>
    <row r="34" spans="2:22" ht="15.6" customHeight="1">
      <c r="B34" s="704"/>
      <c r="C34" s="155"/>
      <c r="D34" s="455"/>
      <c r="E34" s="456"/>
      <c r="F34" s="150"/>
      <c r="G34" s="455"/>
      <c r="H34" s="456"/>
      <c r="I34" s="150"/>
      <c r="J34" s="455"/>
      <c r="K34" s="456"/>
      <c r="L34" s="150"/>
      <c r="M34" s="455"/>
      <c r="N34" s="456"/>
      <c r="O34" s="150"/>
      <c r="P34" s="455"/>
      <c r="Q34" s="456"/>
      <c r="R34" s="150"/>
      <c r="T34" s="330">
        <f t="shared" si="2"/>
        <v>0</v>
      </c>
      <c r="U34" s="182">
        <f t="shared" si="3"/>
        <v>0</v>
      </c>
      <c r="V34" s="334"/>
    </row>
    <row r="35" spans="2:22" ht="15.6" customHeight="1">
      <c r="B35" s="704"/>
      <c r="C35" s="155"/>
      <c r="D35" s="455"/>
      <c r="E35" s="456"/>
      <c r="F35" s="150"/>
      <c r="G35" s="455"/>
      <c r="H35" s="456"/>
      <c r="I35" s="150"/>
      <c r="J35" s="455"/>
      <c r="K35" s="456"/>
      <c r="L35" s="150"/>
      <c r="M35" s="455"/>
      <c r="N35" s="456"/>
      <c r="O35" s="150"/>
      <c r="P35" s="455"/>
      <c r="Q35" s="456"/>
      <c r="R35" s="150"/>
      <c r="T35" s="330">
        <f t="shared" si="2"/>
        <v>0</v>
      </c>
      <c r="U35" s="182">
        <f t="shared" si="3"/>
        <v>0</v>
      </c>
      <c r="V35" s="334"/>
    </row>
    <row r="36" spans="2:22" ht="15.6" customHeight="1">
      <c r="B36" s="704"/>
      <c r="C36" s="155"/>
      <c r="D36" s="455"/>
      <c r="E36" s="456"/>
      <c r="F36" s="150"/>
      <c r="G36" s="455"/>
      <c r="H36" s="456"/>
      <c r="I36" s="150"/>
      <c r="J36" s="455"/>
      <c r="K36" s="456"/>
      <c r="L36" s="150"/>
      <c r="M36" s="455"/>
      <c r="N36" s="456"/>
      <c r="O36" s="150"/>
      <c r="P36" s="455"/>
      <c r="Q36" s="456"/>
      <c r="R36" s="150"/>
      <c r="T36" s="330">
        <f t="shared" si="2"/>
        <v>0</v>
      </c>
      <c r="U36" s="182">
        <f t="shared" si="3"/>
        <v>0</v>
      </c>
      <c r="V36" s="334"/>
    </row>
    <row r="37" spans="2:22" ht="15.6" customHeight="1">
      <c r="B37" s="704"/>
      <c r="C37" s="155"/>
      <c r="D37" s="455"/>
      <c r="E37" s="456"/>
      <c r="F37" s="150"/>
      <c r="G37" s="455"/>
      <c r="H37" s="456"/>
      <c r="I37" s="150"/>
      <c r="J37" s="455"/>
      <c r="K37" s="456"/>
      <c r="L37" s="150"/>
      <c r="M37" s="455"/>
      <c r="N37" s="456"/>
      <c r="O37" s="150"/>
      <c r="P37" s="455"/>
      <c r="Q37" s="456"/>
      <c r="R37" s="150"/>
      <c r="T37" s="330">
        <f t="shared" si="2"/>
        <v>0</v>
      </c>
      <c r="U37" s="182">
        <f t="shared" si="3"/>
        <v>0</v>
      </c>
      <c r="V37" s="334"/>
    </row>
    <row r="38" spans="2:22" ht="15.6" customHeight="1">
      <c r="B38" s="704"/>
      <c r="C38" s="155"/>
      <c r="D38" s="455"/>
      <c r="E38" s="456"/>
      <c r="F38" s="150"/>
      <c r="G38" s="455"/>
      <c r="H38" s="456"/>
      <c r="I38" s="150"/>
      <c r="J38" s="455"/>
      <c r="K38" s="456"/>
      <c r="L38" s="150"/>
      <c r="M38" s="455"/>
      <c r="N38" s="456"/>
      <c r="O38" s="150"/>
      <c r="P38" s="455"/>
      <c r="Q38" s="456"/>
      <c r="R38" s="150"/>
      <c r="T38" s="330">
        <f t="shared" si="2"/>
        <v>0</v>
      </c>
      <c r="U38" s="182">
        <f t="shared" si="3"/>
        <v>0</v>
      </c>
      <c r="V38" s="334"/>
    </row>
    <row r="39" spans="2:22" ht="15.6" customHeight="1">
      <c r="B39" s="704"/>
      <c r="C39" s="155"/>
      <c r="D39" s="455"/>
      <c r="E39" s="456"/>
      <c r="F39" s="150"/>
      <c r="G39" s="455"/>
      <c r="H39" s="456"/>
      <c r="I39" s="150"/>
      <c r="J39" s="455"/>
      <c r="K39" s="456"/>
      <c r="L39" s="150"/>
      <c r="M39" s="455"/>
      <c r="N39" s="456"/>
      <c r="O39" s="150"/>
      <c r="P39" s="455"/>
      <c r="Q39" s="456"/>
      <c r="R39" s="150"/>
      <c r="T39" s="330">
        <f t="shared" si="2"/>
        <v>0</v>
      </c>
      <c r="U39" s="182">
        <f t="shared" si="3"/>
        <v>0</v>
      </c>
      <c r="V39" s="334"/>
    </row>
    <row r="40" spans="2:22" ht="15.6" customHeight="1">
      <c r="B40" s="704"/>
      <c r="C40" s="155"/>
      <c r="D40" s="455"/>
      <c r="E40" s="456"/>
      <c r="F40" s="150"/>
      <c r="G40" s="455"/>
      <c r="H40" s="456"/>
      <c r="I40" s="150"/>
      <c r="J40" s="455"/>
      <c r="K40" s="456"/>
      <c r="L40" s="150"/>
      <c r="M40" s="455"/>
      <c r="N40" s="456"/>
      <c r="O40" s="150"/>
      <c r="P40" s="455"/>
      <c r="Q40" s="456"/>
      <c r="R40" s="150"/>
      <c r="T40" s="330">
        <f t="shared" si="2"/>
        <v>0</v>
      </c>
      <c r="U40" s="182">
        <f t="shared" si="3"/>
        <v>0</v>
      </c>
      <c r="V40" s="334"/>
    </row>
    <row r="41" spans="2:22" ht="15.6" customHeight="1">
      <c r="B41" s="704"/>
      <c r="C41" s="155"/>
      <c r="D41" s="455"/>
      <c r="E41" s="456"/>
      <c r="F41" s="150"/>
      <c r="G41" s="455"/>
      <c r="H41" s="456"/>
      <c r="I41" s="150"/>
      <c r="J41" s="455"/>
      <c r="K41" s="456"/>
      <c r="L41" s="150"/>
      <c r="M41" s="455"/>
      <c r="N41" s="456"/>
      <c r="O41" s="150"/>
      <c r="P41" s="455"/>
      <c r="Q41" s="456"/>
      <c r="R41" s="150"/>
      <c r="T41" s="330">
        <f t="shared" si="2"/>
        <v>0</v>
      </c>
      <c r="U41" s="182">
        <f t="shared" si="3"/>
        <v>0</v>
      </c>
      <c r="V41" s="334"/>
    </row>
    <row r="42" spans="2:22" ht="15.6" customHeight="1">
      <c r="B42" s="704"/>
      <c r="C42" s="155"/>
      <c r="D42" s="455"/>
      <c r="E42" s="456"/>
      <c r="F42" s="150"/>
      <c r="G42" s="455"/>
      <c r="H42" s="456"/>
      <c r="I42" s="150"/>
      <c r="J42" s="455"/>
      <c r="K42" s="456"/>
      <c r="L42" s="150"/>
      <c r="M42" s="455"/>
      <c r="N42" s="456"/>
      <c r="O42" s="150"/>
      <c r="P42" s="455"/>
      <c r="Q42" s="456"/>
      <c r="R42" s="150"/>
      <c r="T42" s="330">
        <f t="shared" si="2"/>
        <v>0</v>
      </c>
      <c r="U42" s="182">
        <f t="shared" si="3"/>
        <v>0</v>
      </c>
      <c r="V42" s="334"/>
    </row>
    <row r="43" spans="2:22" ht="15.6" customHeight="1">
      <c r="B43" s="704"/>
      <c r="C43" s="156"/>
      <c r="D43" s="457"/>
      <c r="E43" s="458"/>
      <c r="F43" s="329"/>
      <c r="G43" s="457"/>
      <c r="H43" s="458"/>
      <c r="I43" s="329"/>
      <c r="J43" s="457"/>
      <c r="K43" s="458"/>
      <c r="L43" s="329"/>
      <c r="M43" s="457"/>
      <c r="N43" s="458"/>
      <c r="O43" s="329"/>
      <c r="P43" s="457"/>
      <c r="Q43" s="458"/>
      <c r="R43" s="329"/>
      <c r="T43" s="331">
        <f t="shared" si="2"/>
        <v>0</v>
      </c>
      <c r="U43" s="183">
        <f>SUM(E43,H43,K43,N43,Q43)</f>
        <v>0</v>
      </c>
      <c r="V43" s="159"/>
    </row>
    <row r="44" spans="2:22" s="29" customFormat="1" ht="15.6" customHeight="1">
      <c r="B44" s="339"/>
      <c r="C44" s="190" t="s">
        <v>623</v>
      </c>
      <c r="D44" s="461">
        <f>SUM(D22:D43)</f>
        <v>0</v>
      </c>
      <c r="E44" s="462">
        <f>SUM(E22:E43)</f>
        <v>0</v>
      </c>
      <c r="F44" s="191"/>
      <c r="G44" s="467">
        <f>SUM(G22:G43)</f>
        <v>0</v>
      </c>
      <c r="H44" s="468">
        <f>SUM(H22:H43)</f>
        <v>0</v>
      </c>
      <c r="I44" s="191"/>
      <c r="J44" s="467">
        <f>SUM(J22:J43)</f>
        <v>0</v>
      </c>
      <c r="K44" s="468">
        <f>SUM(K22:K43)</f>
        <v>0</v>
      </c>
      <c r="L44" s="191"/>
      <c r="M44" s="467">
        <f>SUM(M22:M43)</f>
        <v>0</v>
      </c>
      <c r="N44" s="468">
        <f>SUM(N22:N43)</f>
        <v>0</v>
      </c>
      <c r="O44" s="191"/>
      <c r="P44" s="467">
        <f>SUM(P22:P43)</f>
        <v>0</v>
      </c>
      <c r="Q44" s="468">
        <f>SUM(Q22:Q43)</f>
        <v>0</v>
      </c>
      <c r="R44" s="191"/>
      <c r="T44" s="192"/>
      <c r="U44" s="470">
        <f>SUM(U22:U43)</f>
        <v>0</v>
      </c>
      <c r="V44" s="191"/>
    </row>
    <row r="45" spans="2:22" s="30" customFormat="1" ht="15.6" customHeight="1">
      <c r="B45" s="40"/>
      <c r="C45" s="193" t="s">
        <v>174</v>
      </c>
      <c r="D45" s="463">
        <f>D20-D44</f>
        <v>0</v>
      </c>
      <c r="E45" s="464">
        <f>E20-E44</f>
        <v>0</v>
      </c>
      <c r="F45" s="172"/>
      <c r="G45" s="463">
        <f>G20-G44</f>
        <v>0</v>
      </c>
      <c r="H45" s="464">
        <f>H20-H44</f>
        <v>0</v>
      </c>
      <c r="I45" s="172"/>
      <c r="J45" s="463">
        <f>J20-J44</f>
        <v>0</v>
      </c>
      <c r="K45" s="464">
        <f>K20-K44</f>
        <v>0</v>
      </c>
      <c r="L45" s="173"/>
      <c r="M45" s="463">
        <f>M20-M44</f>
        <v>0</v>
      </c>
      <c r="N45" s="464">
        <f>N20-N44</f>
        <v>0</v>
      </c>
      <c r="O45" s="173"/>
      <c r="P45" s="463">
        <f>P20-P44</f>
        <v>0</v>
      </c>
      <c r="Q45" s="464">
        <f>Q20-Q44</f>
        <v>0</v>
      </c>
      <c r="R45" s="173"/>
      <c r="T45" s="160"/>
      <c r="U45" s="161"/>
      <c r="V45" s="162"/>
    </row>
    <row r="46" spans="2:22" ht="15.6" customHeight="1">
      <c r="B46" s="40"/>
      <c r="C46" s="157" t="str">
        <f>'Prévision annuelle'!A33</f>
        <v>Dépenses courantes</v>
      </c>
      <c r="D46" s="588"/>
      <c r="E46" s="589"/>
      <c r="F46" s="590"/>
      <c r="G46" s="588"/>
      <c r="H46" s="589"/>
      <c r="I46" s="590"/>
      <c r="J46" s="591"/>
      <c r="K46" s="592"/>
      <c r="L46" s="593"/>
      <c r="M46" s="591"/>
      <c r="N46" s="592"/>
      <c r="O46" s="593"/>
      <c r="P46" s="591"/>
      <c r="Q46" s="592"/>
      <c r="R46" s="593"/>
      <c r="T46" s="594" t="str">
        <f>C46</f>
        <v>Dépenses courantes</v>
      </c>
      <c r="U46" s="595"/>
      <c r="V46" s="596"/>
    </row>
    <row r="47" spans="2:22" ht="15.6" customHeight="1">
      <c r="B47" s="697" t="str">
        <f>'Prévision annuelle'!A33</f>
        <v>Dépenses courantes</v>
      </c>
      <c r="C47" s="154"/>
      <c r="D47" s="576"/>
      <c r="E47" s="577"/>
      <c r="F47" s="149"/>
      <c r="G47" s="576"/>
      <c r="H47" s="577"/>
      <c r="I47" s="149"/>
      <c r="J47" s="576"/>
      <c r="K47" s="577"/>
      <c r="L47" s="149"/>
      <c r="M47" s="576"/>
      <c r="N47" s="577"/>
      <c r="O47" s="149"/>
      <c r="P47" s="576"/>
      <c r="Q47" s="577"/>
      <c r="R47" s="149"/>
      <c r="T47" s="597">
        <f t="shared" ref="T47:T65" si="4">C47</f>
        <v>0</v>
      </c>
      <c r="U47" s="598">
        <f t="shared" ref="U47:U65" si="5">SUM(E47,H47,K47,N47,Q47)</f>
        <v>0</v>
      </c>
      <c r="V47" s="333"/>
    </row>
    <row r="48" spans="2:22" ht="15.6" customHeight="1">
      <c r="B48" s="697"/>
      <c r="C48" s="155"/>
      <c r="D48" s="455"/>
      <c r="E48" s="456"/>
      <c r="F48" s="150"/>
      <c r="G48" s="455"/>
      <c r="H48" s="456"/>
      <c r="I48" s="150"/>
      <c r="J48" s="455"/>
      <c r="K48" s="456"/>
      <c r="L48" s="150"/>
      <c r="M48" s="455"/>
      <c r="N48" s="456"/>
      <c r="O48" s="150"/>
      <c r="P48" s="455"/>
      <c r="Q48" s="456"/>
      <c r="R48" s="150"/>
      <c r="T48" s="332">
        <f t="shared" si="4"/>
        <v>0</v>
      </c>
      <c r="U48" s="182">
        <f t="shared" si="5"/>
        <v>0</v>
      </c>
      <c r="V48" s="334"/>
    </row>
    <row r="49" spans="2:22" ht="15.6" customHeight="1">
      <c r="B49" s="697"/>
      <c r="C49" s="155"/>
      <c r="D49" s="455"/>
      <c r="E49" s="456"/>
      <c r="F49" s="150"/>
      <c r="G49" s="455"/>
      <c r="H49" s="456"/>
      <c r="I49" s="150"/>
      <c r="J49" s="455"/>
      <c r="K49" s="456"/>
      <c r="L49" s="150"/>
      <c r="M49" s="455"/>
      <c r="N49" s="456"/>
      <c r="O49" s="150"/>
      <c r="P49" s="455"/>
      <c r="Q49" s="456"/>
      <c r="R49" s="150"/>
      <c r="T49" s="332">
        <f t="shared" si="4"/>
        <v>0</v>
      </c>
      <c r="U49" s="182">
        <f t="shared" si="5"/>
        <v>0</v>
      </c>
      <c r="V49" s="334"/>
    </row>
    <row r="50" spans="2:22" ht="15.6" customHeight="1">
      <c r="B50" s="697"/>
      <c r="C50" s="155"/>
      <c r="D50" s="455"/>
      <c r="E50" s="456"/>
      <c r="F50" s="150"/>
      <c r="G50" s="455"/>
      <c r="H50" s="456"/>
      <c r="I50" s="150"/>
      <c r="J50" s="455"/>
      <c r="K50" s="456"/>
      <c r="L50" s="150"/>
      <c r="M50" s="455"/>
      <c r="N50" s="456"/>
      <c r="O50" s="150"/>
      <c r="P50" s="455"/>
      <c r="Q50" s="456"/>
      <c r="R50" s="150"/>
      <c r="T50" s="332">
        <f t="shared" si="4"/>
        <v>0</v>
      </c>
      <c r="U50" s="182">
        <f t="shared" si="5"/>
        <v>0</v>
      </c>
      <c r="V50" s="334"/>
    </row>
    <row r="51" spans="2:22" ht="15.6" customHeight="1">
      <c r="B51" s="697"/>
      <c r="C51" s="155"/>
      <c r="D51" s="455"/>
      <c r="E51" s="456"/>
      <c r="F51" s="150"/>
      <c r="G51" s="455"/>
      <c r="H51" s="456"/>
      <c r="I51" s="150"/>
      <c r="J51" s="455"/>
      <c r="K51" s="456"/>
      <c r="L51" s="150"/>
      <c r="M51" s="455"/>
      <c r="N51" s="456"/>
      <c r="O51" s="150"/>
      <c r="P51" s="455"/>
      <c r="Q51" s="456"/>
      <c r="R51" s="150"/>
      <c r="T51" s="332">
        <f t="shared" si="4"/>
        <v>0</v>
      </c>
      <c r="U51" s="182">
        <f t="shared" si="5"/>
        <v>0</v>
      </c>
      <c r="V51" s="334"/>
    </row>
    <row r="52" spans="2:22" ht="15.6" customHeight="1">
      <c r="B52" s="697"/>
      <c r="C52" s="155"/>
      <c r="D52" s="455"/>
      <c r="E52" s="456"/>
      <c r="F52" s="150"/>
      <c r="G52" s="455"/>
      <c r="H52" s="456"/>
      <c r="I52" s="150"/>
      <c r="J52" s="455"/>
      <c r="K52" s="456"/>
      <c r="L52" s="150"/>
      <c r="M52" s="455"/>
      <c r="N52" s="456"/>
      <c r="O52" s="150"/>
      <c r="P52" s="455"/>
      <c r="Q52" s="456"/>
      <c r="R52" s="150"/>
      <c r="T52" s="332">
        <f t="shared" si="4"/>
        <v>0</v>
      </c>
      <c r="U52" s="182">
        <f t="shared" si="5"/>
        <v>0</v>
      </c>
      <c r="V52" s="334"/>
    </row>
    <row r="53" spans="2:22" ht="15.6" customHeight="1">
      <c r="B53" s="697"/>
      <c r="C53" s="155"/>
      <c r="D53" s="455"/>
      <c r="E53" s="456"/>
      <c r="F53" s="150"/>
      <c r="G53" s="455"/>
      <c r="H53" s="456"/>
      <c r="I53" s="150"/>
      <c r="J53" s="455"/>
      <c r="K53" s="456"/>
      <c r="L53" s="150"/>
      <c r="M53" s="455"/>
      <c r="N53" s="456"/>
      <c r="O53" s="150"/>
      <c r="P53" s="455"/>
      <c r="Q53" s="456"/>
      <c r="R53" s="150"/>
      <c r="T53" s="332">
        <f t="shared" si="4"/>
        <v>0</v>
      </c>
      <c r="U53" s="182">
        <f t="shared" si="5"/>
        <v>0</v>
      </c>
      <c r="V53" s="334"/>
    </row>
    <row r="54" spans="2:22" ht="15.6" customHeight="1">
      <c r="B54" s="697"/>
      <c r="C54" s="155"/>
      <c r="D54" s="455"/>
      <c r="E54" s="456"/>
      <c r="F54" s="150"/>
      <c r="G54" s="455"/>
      <c r="H54" s="456"/>
      <c r="I54" s="150"/>
      <c r="J54" s="455"/>
      <c r="K54" s="456"/>
      <c r="L54" s="150"/>
      <c r="M54" s="455"/>
      <c r="N54" s="456"/>
      <c r="O54" s="150"/>
      <c r="P54" s="455"/>
      <c r="Q54" s="456"/>
      <c r="R54" s="150"/>
      <c r="T54" s="332">
        <f t="shared" si="4"/>
        <v>0</v>
      </c>
      <c r="U54" s="182">
        <f t="shared" si="5"/>
        <v>0</v>
      </c>
      <c r="V54" s="334"/>
    </row>
    <row r="55" spans="2:22" ht="15.6" customHeight="1">
      <c r="B55" s="697"/>
      <c r="C55" s="155"/>
      <c r="D55" s="455"/>
      <c r="E55" s="456"/>
      <c r="F55" s="150"/>
      <c r="G55" s="455"/>
      <c r="H55" s="456"/>
      <c r="I55" s="150"/>
      <c r="J55" s="455"/>
      <c r="K55" s="456"/>
      <c r="L55" s="150"/>
      <c r="M55" s="455"/>
      <c r="N55" s="456"/>
      <c r="O55" s="150"/>
      <c r="P55" s="455"/>
      <c r="Q55" s="456"/>
      <c r="R55" s="150"/>
      <c r="T55" s="332">
        <f t="shared" si="4"/>
        <v>0</v>
      </c>
      <c r="U55" s="182">
        <f t="shared" si="5"/>
        <v>0</v>
      </c>
      <c r="V55" s="334"/>
    </row>
    <row r="56" spans="2:22" ht="15.6" customHeight="1">
      <c r="B56" s="697"/>
      <c r="C56" s="155"/>
      <c r="D56" s="455"/>
      <c r="E56" s="456"/>
      <c r="F56" s="150"/>
      <c r="G56" s="455"/>
      <c r="H56" s="456"/>
      <c r="I56" s="150"/>
      <c r="J56" s="455"/>
      <c r="K56" s="456"/>
      <c r="L56" s="150"/>
      <c r="M56" s="455"/>
      <c r="N56" s="456"/>
      <c r="O56" s="150"/>
      <c r="P56" s="455"/>
      <c r="Q56" s="456"/>
      <c r="R56" s="150"/>
      <c r="T56" s="332">
        <f t="shared" si="4"/>
        <v>0</v>
      </c>
      <c r="U56" s="182">
        <f t="shared" si="5"/>
        <v>0</v>
      </c>
      <c r="V56" s="334"/>
    </row>
    <row r="57" spans="2:22" ht="15.6" customHeight="1">
      <c r="B57" s="697"/>
      <c r="C57" s="155"/>
      <c r="D57" s="455"/>
      <c r="E57" s="456"/>
      <c r="F57" s="150"/>
      <c r="G57" s="455"/>
      <c r="H57" s="456"/>
      <c r="I57" s="150"/>
      <c r="J57" s="455"/>
      <c r="K57" s="456"/>
      <c r="L57" s="150"/>
      <c r="M57" s="455"/>
      <c r="N57" s="456"/>
      <c r="O57" s="150"/>
      <c r="P57" s="455"/>
      <c r="Q57" s="456"/>
      <c r="R57" s="150"/>
      <c r="T57" s="332">
        <f t="shared" si="4"/>
        <v>0</v>
      </c>
      <c r="U57" s="182">
        <f>SUM(E57,H57,K57,N57,Q57)</f>
        <v>0</v>
      </c>
      <c r="V57" s="334"/>
    </row>
    <row r="58" spans="2:22" ht="15.6" customHeight="1">
      <c r="B58" s="697"/>
      <c r="C58" s="155"/>
      <c r="D58" s="455"/>
      <c r="E58" s="456"/>
      <c r="F58" s="150"/>
      <c r="G58" s="455"/>
      <c r="H58" s="456"/>
      <c r="I58" s="150"/>
      <c r="J58" s="455"/>
      <c r="K58" s="456"/>
      <c r="L58" s="150"/>
      <c r="M58" s="455"/>
      <c r="N58" s="456"/>
      <c r="O58" s="150"/>
      <c r="P58" s="455"/>
      <c r="Q58" s="456"/>
      <c r="R58" s="150"/>
      <c r="T58" s="332">
        <f t="shared" si="4"/>
        <v>0</v>
      </c>
      <c r="U58" s="182">
        <f>SUM(E58,H58,K58,N58,Q58)</f>
        <v>0</v>
      </c>
      <c r="V58" s="334"/>
    </row>
    <row r="59" spans="2:22" ht="15.6" customHeight="1">
      <c r="B59" s="697"/>
      <c r="C59" s="155"/>
      <c r="D59" s="455"/>
      <c r="E59" s="456"/>
      <c r="F59" s="150"/>
      <c r="G59" s="455"/>
      <c r="H59" s="456"/>
      <c r="I59" s="150"/>
      <c r="J59" s="455"/>
      <c r="K59" s="456"/>
      <c r="L59" s="150"/>
      <c r="M59" s="455"/>
      <c r="N59" s="456"/>
      <c r="O59" s="150"/>
      <c r="P59" s="455"/>
      <c r="Q59" s="456"/>
      <c r="R59" s="150"/>
      <c r="T59" s="332">
        <f t="shared" si="4"/>
        <v>0</v>
      </c>
      <c r="U59" s="182">
        <f t="shared" si="5"/>
        <v>0</v>
      </c>
      <c r="V59" s="334"/>
    </row>
    <row r="60" spans="2:22" ht="15.6" customHeight="1">
      <c r="B60" s="697"/>
      <c r="C60" s="155"/>
      <c r="D60" s="455"/>
      <c r="E60" s="456"/>
      <c r="F60" s="150"/>
      <c r="G60" s="455"/>
      <c r="H60" s="456"/>
      <c r="I60" s="150"/>
      <c r="J60" s="455"/>
      <c r="K60" s="456"/>
      <c r="L60" s="150"/>
      <c r="M60" s="455"/>
      <c r="N60" s="456"/>
      <c r="O60" s="150"/>
      <c r="P60" s="455"/>
      <c r="Q60" s="456"/>
      <c r="R60" s="150"/>
      <c r="T60" s="332">
        <f t="shared" si="4"/>
        <v>0</v>
      </c>
      <c r="U60" s="182">
        <f t="shared" si="5"/>
        <v>0</v>
      </c>
      <c r="V60" s="334"/>
    </row>
    <row r="61" spans="2:22" ht="15.6" customHeight="1">
      <c r="B61" s="697"/>
      <c r="C61" s="155"/>
      <c r="D61" s="455"/>
      <c r="E61" s="456"/>
      <c r="F61" s="150"/>
      <c r="G61" s="455"/>
      <c r="H61" s="456"/>
      <c r="I61" s="150"/>
      <c r="J61" s="455"/>
      <c r="K61" s="456"/>
      <c r="L61" s="150"/>
      <c r="M61" s="455"/>
      <c r="N61" s="456"/>
      <c r="O61" s="150"/>
      <c r="P61" s="455"/>
      <c r="Q61" s="456"/>
      <c r="R61" s="150"/>
      <c r="T61" s="332">
        <f>C61</f>
        <v>0</v>
      </c>
      <c r="U61" s="182">
        <f t="shared" si="5"/>
        <v>0</v>
      </c>
      <c r="V61" s="334"/>
    </row>
    <row r="62" spans="2:22" ht="15.6" customHeight="1">
      <c r="B62" s="697"/>
      <c r="C62" s="155"/>
      <c r="D62" s="455"/>
      <c r="E62" s="456"/>
      <c r="F62" s="150"/>
      <c r="G62" s="455"/>
      <c r="H62" s="456"/>
      <c r="I62" s="150"/>
      <c r="J62" s="455"/>
      <c r="K62" s="456"/>
      <c r="L62" s="150"/>
      <c r="M62" s="455"/>
      <c r="N62" s="456"/>
      <c r="O62" s="150"/>
      <c r="P62" s="455"/>
      <c r="Q62" s="456"/>
      <c r="R62" s="150"/>
      <c r="T62" s="332">
        <f>C62</f>
        <v>0</v>
      </c>
      <c r="U62" s="182">
        <f t="shared" si="5"/>
        <v>0</v>
      </c>
      <c r="V62" s="334"/>
    </row>
    <row r="63" spans="2:22" ht="15.6" customHeight="1">
      <c r="B63" s="697"/>
      <c r="C63" s="155"/>
      <c r="D63" s="455"/>
      <c r="E63" s="456"/>
      <c r="F63" s="150"/>
      <c r="G63" s="455"/>
      <c r="H63" s="456"/>
      <c r="I63" s="150"/>
      <c r="J63" s="455"/>
      <c r="K63" s="456"/>
      <c r="L63" s="150"/>
      <c r="M63" s="455"/>
      <c r="N63" s="456"/>
      <c r="O63" s="150"/>
      <c r="P63" s="455"/>
      <c r="Q63" s="456"/>
      <c r="R63" s="150"/>
      <c r="T63" s="332">
        <f t="shared" si="4"/>
        <v>0</v>
      </c>
      <c r="U63" s="182">
        <f t="shared" si="5"/>
        <v>0</v>
      </c>
      <c r="V63" s="334"/>
    </row>
    <row r="64" spans="2:22" ht="15.6" customHeight="1">
      <c r="B64" s="697"/>
      <c r="C64" s="155"/>
      <c r="D64" s="455"/>
      <c r="E64" s="456"/>
      <c r="F64" s="150"/>
      <c r="G64" s="455"/>
      <c r="H64" s="456"/>
      <c r="I64" s="150"/>
      <c r="J64" s="455"/>
      <c r="K64" s="456"/>
      <c r="L64" s="150"/>
      <c r="M64" s="455"/>
      <c r="N64" s="456"/>
      <c r="O64" s="150"/>
      <c r="P64" s="455"/>
      <c r="Q64" s="456"/>
      <c r="R64" s="150"/>
      <c r="T64" s="332">
        <f t="shared" si="4"/>
        <v>0</v>
      </c>
      <c r="U64" s="182">
        <f t="shared" si="5"/>
        <v>0</v>
      </c>
      <c r="V64" s="334"/>
    </row>
    <row r="65" spans="1:47" ht="15.6" customHeight="1">
      <c r="B65" s="697"/>
      <c r="C65" s="156"/>
      <c r="D65" s="457"/>
      <c r="E65" s="458"/>
      <c r="F65" s="329"/>
      <c r="G65" s="457"/>
      <c r="H65" s="458"/>
      <c r="I65" s="329"/>
      <c r="J65" s="457"/>
      <c r="K65" s="458"/>
      <c r="L65" s="329"/>
      <c r="M65" s="457"/>
      <c r="N65" s="458"/>
      <c r="O65" s="329"/>
      <c r="P65" s="457"/>
      <c r="Q65" s="458"/>
      <c r="R65" s="329"/>
      <c r="T65" s="599">
        <f t="shared" si="4"/>
        <v>0</v>
      </c>
      <c r="U65" s="183">
        <f t="shared" si="5"/>
        <v>0</v>
      </c>
      <c r="V65" s="335"/>
    </row>
    <row r="66" spans="1:47" ht="15.6" customHeight="1">
      <c r="B66" s="40"/>
      <c r="C66" s="158" t="s">
        <v>145</v>
      </c>
      <c r="D66" s="465">
        <f>SUM(D47:D65)</f>
        <v>0</v>
      </c>
      <c r="E66" s="466">
        <f>SUM(E47:E65)</f>
        <v>0</v>
      </c>
      <c r="F66" s="152"/>
      <c r="G66" s="465">
        <f>SUM(G47:G65)</f>
        <v>0</v>
      </c>
      <c r="H66" s="466">
        <f>SUM(H47:H65)</f>
        <v>0</v>
      </c>
      <c r="I66" s="152"/>
      <c r="J66" s="465">
        <f>SUM(J47:J65)</f>
        <v>0</v>
      </c>
      <c r="K66" s="466">
        <f>SUM(K47:K65)</f>
        <v>0</v>
      </c>
      <c r="L66" s="153"/>
      <c r="M66" s="465">
        <f>SUM(M47:M65)</f>
        <v>0</v>
      </c>
      <c r="N66" s="466">
        <f>SUM(N47:N65)</f>
        <v>0</v>
      </c>
      <c r="O66" s="153"/>
      <c r="P66" s="465">
        <f>SUM(P47:P65)</f>
        <v>0</v>
      </c>
      <c r="Q66" s="466">
        <f>SUM(Q47:Q65)</f>
        <v>0</v>
      </c>
      <c r="R66" s="153"/>
      <c r="T66" s="163"/>
      <c r="U66" s="471">
        <f>SUM(U47:U65)</f>
        <v>0</v>
      </c>
      <c r="V66" s="164"/>
    </row>
    <row r="67" spans="1:47" s="24" customFormat="1" ht="15.6" customHeight="1">
      <c r="A67" s="30"/>
      <c r="B67" s="40"/>
      <c r="C67" s="603" t="s">
        <v>634</v>
      </c>
      <c r="D67" s="600">
        <f>D45-D66</f>
        <v>0</v>
      </c>
      <c r="E67" s="601">
        <f>E45-E66</f>
        <v>0</v>
      </c>
      <c r="F67" s="42"/>
      <c r="G67" s="600">
        <f>G45-G66</f>
        <v>0</v>
      </c>
      <c r="H67" s="601">
        <f>H45-H66</f>
        <v>0</v>
      </c>
      <c r="I67" s="42"/>
      <c r="J67" s="600">
        <f>J45-J66</f>
        <v>0</v>
      </c>
      <c r="K67" s="601">
        <f>K45-K66</f>
        <v>0</v>
      </c>
      <c r="L67" s="41"/>
      <c r="M67" s="600">
        <f>M45-M66</f>
        <v>0</v>
      </c>
      <c r="N67" s="601">
        <f>N45-N66</f>
        <v>0</v>
      </c>
      <c r="O67" s="41"/>
      <c r="P67" s="600">
        <f>P45-P66</f>
        <v>0</v>
      </c>
      <c r="Q67" s="601">
        <f>Q45-Q66</f>
        <v>0</v>
      </c>
      <c r="R67" s="41"/>
      <c r="S67" s="30"/>
      <c r="T67" s="194" t="s">
        <v>175</v>
      </c>
      <c r="U67" s="472">
        <f>U20-U44-U66</f>
        <v>0</v>
      </c>
      <c r="V67" s="195"/>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30" customHeight="1">
      <c r="A68" s="698" t="s">
        <v>579</v>
      </c>
      <c r="B68" s="698"/>
      <c r="C68" s="29"/>
      <c r="D68" s="29"/>
      <c r="E68" s="29"/>
      <c r="F68" s="43"/>
      <c r="G68" s="29"/>
      <c r="H68" s="29"/>
      <c r="I68" s="43"/>
      <c r="J68" s="29"/>
      <c r="K68" s="29"/>
      <c r="L68" s="29"/>
      <c r="M68" s="29"/>
      <c r="N68" s="29"/>
      <c r="O68" s="29"/>
      <c r="P68" s="29"/>
      <c r="Q68" s="29"/>
      <c r="R68" s="29"/>
      <c r="V68" s="473"/>
    </row>
    <row r="69" spans="1:47" s="30" customFormat="1" ht="31.2">
      <c r="A69" s="166" t="s">
        <v>152</v>
      </c>
      <c r="B69" s="167" t="s">
        <v>176</v>
      </c>
      <c r="C69" s="165" t="s">
        <v>569</v>
      </c>
      <c r="D69" s="717" t="s">
        <v>624</v>
      </c>
      <c r="E69" s="718"/>
      <c r="F69" s="120"/>
      <c r="G69" s="717" t="s">
        <v>625</v>
      </c>
      <c r="H69" s="718"/>
      <c r="I69" s="120"/>
      <c r="J69" s="717" t="s">
        <v>626</v>
      </c>
      <c r="K69" s="718"/>
      <c r="L69" s="121"/>
      <c r="M69" s="717" t="s">
        <v>627</v>
      </c>
      <c r="N69" s="718"/>
      <c r="O69" s="41"/>
      <c r="P69" s="717" t="s">
        <v>628</v>
      </c>
      <c r="Q69" s="718"/>
      <c r="R69" s="41"/>
    </row>
    <row r="70" spans="1:47" ht="15.6">
      <c r="A70" s="340">
        <f>Actifs!A10</f>
        <v>1</v>
      </c>
      <c r="B70" s="474"/>
      <c r="C70" s="341" t="str">
        <f>Actifs!B10</f>
        <v>Compte 1</v>
      </c>
      <c r="D70" s="476">
        <f>B70+SUMIF($F$14:$F$19,A70,$D$14:$D$19)-SUMIF($F$22:$F$43,A70,$D$22:$D$43)-SUMIF($F$47:$F$65,A70,$D$47:$D$65)</f>
        <v>0</v>
      </c>
      <c r="E70" s="477">
        <f>B70+SUMIF($F$14:$F$19,A70,$E$14:$E$19)-SUMIF($F$22:$F$43,A70,$E$22:$E$43)-SUMIF($F$47:$F$65,A70,$E$47:$E$65)</f>
        <v>0</v>
      </c>
      <c r="F70" s="122"/>
      <c r="G70" s="476">
        <f>D70+SUMIF($I$14:$I$19,A70,$G$14:$G$19)-SUMIF($I$22:$I$43,A70,$G$22:$G$43)-SUMIF($I$47:$I$65,A70,$G$47:$G$65)</f>
        <v>0</v>
      </c>
      <c r="H70" s="477">
        <f>E70+SUMIF($I$14:$I$19,A70,$H$14:$H$19)-SUMIF($I$22:$I$43,A70,$H$22:$H$43)-SUMIF($I$47:$I$65,A70,$H$47:$H$65)</f>
        <v>0</v>
      </c>
      <c r="I70" s="122"/>
      <c r="J70" s="476">
        <f>G70+SUMIF($L$14:$L$19,A70,$J$14:$J$19)-SUMIF($L$22:$L$43,A70,$J$22:$J$43)-SUMIF($L$47:$L$65,A70,$J$47:$J$65)</f>
        <v>0</v>
      </c>
      <c r="K70" s="477">
        <f>H70+SUMIF($L$14:$L$19,A70,$K$14:$K$19)-SUMIF($L$22:$L$43,A70,$K$22:$K$43)-SUMIF($L$47:$L$65,A70,$K$47:$K$65)</f>
        <v>0</v>
      </c>
      <c r="L70" s="123"/>
      <c r="M70" s="476">
        <f>J70+SUMIF($O$14:$O$19,A70,$M$14:$M$19)-SUMIF($O$22:$O$43,A70,$M$22:$M$43)-SUMIF($O$47:$O$65,A70,$M$47:$M$65)</f>
        <v>0</v>
      </c>
      <c r="N70" s="477">
        <f>K70+SUMIF($O$14:$O$19,A70,$N$14:$N$19)-SUMIF($O$22:$O$43,A70,$N$22:$N$43)-SUMIF($O$47:$O$65,A70,$N$47:$N$65)</f>
        <v>0</v>
      </c>
      <c r="P70" s="476">
        <f>M70+SUMIF($R$14:$R$19,A70,$P$14:$P$19)-SUMIF($R$22:$R$43,A70,$P$22:$P$43)-SUMIF($R$47:$R$65,A70,$P$47:$P$65)</f>
        <v>0</v>
      </c>
      <c r="Q70" s="477">
        <f>N70+SUMIF($R$14:$R$19,A70,$Q$14:$Q$19)-SUMIF($R$22:$R$43,A70,$Q$22:$Q$43)-SUMIF($R$47:$R$65,A70,$Q$47:$Q$65)</f>
        <v>0</v>
      </c>
      <c r="T70" s="30"/>
      <c r="U70" s="30"/>
      <c r="V70" s="30"/>
    </row>
    <row r="71" spans="1:47" ht="15.6">
      <c r="A71" s="340">
        <f>Actifs!A11</f>
        <v>2</v>
      </c>
      <c r="B71" s="474"/>
      <c r="C71" s="341" t="str">
        <f>Actifs!B11</f>
        <v>Compte 2</v>
      </c>
      <c r="D71" s="476">
        <f t="shared" ref="D71:D74" si="6">B71+SUMIF($F$14:$F$19,A71,$D$14:$D$19)-SUMIF($F$22:$F$43,A71,$D$22:$D$43)-SUMIF($F$47:$F$65,A71,$D$47:$D$65)</f>
        <v>0</v>
      </c>
      <c r="E71" s="477">
        <f t="shared" ref="E71:E74" si="7">B71+SUMIF($F$14:$F$19,A71,$E$14:$E$19)-SUMIF($F$22:$F$43,A71,$E$22:$E$43)-SUMIF($F$47:$F$65,A71,$E$47:$E$65)</f>
        <v>0</v>
      </c>
      <c r="G71" s="476">
        <f t="shared" ref="G71:G75" si="8">D71+SUMIF($I$14:$I$19,A71,$G$14:$G$19)-SUMIF($I$22:$I$43,A71,$G$22:$G$43)-SUMIF($I$47:$I$65,A71,$G$47:$G$65)</f>
        <v>0</v>
      </c>
      <c r="H71" s="477">
        <f t="shared" ref="H71:H75" si="9">E71+SUMIF($I$14:$I$19,A71,$H$14:$H$19)-SUMIF($I$22:$I$43,A71,$H$22:$H$43)-SUMIF($I$47:$I$65,A71,$H$47:$H$65)</f>
        <v>0</v>
      </c>
      <c r="J71" s="476">
        <f t="shared" ref="J71:J74" si="10">G71+SUMIF($L$14:$L$19,A71,$J$14:$J$19)-SUMIF($L$22:$L$43,A71,$J$22:$J$43)-SUMIF($L$47:$L$65,A71,$J$47:$J$65)</f>
        <v>0</v>
      </c>
      <c r="K71" s="477">
        <f t="shared" ref="K71:K75" si="11">H71+SUMIF($L$14:$L$19,A71,$K$14:$K$19)-SUMIF($L$22:$L$43,A71,$K$22:$K$43)-SUMIF($L$47:$L$65,A71,$K$47:$K$65)</f>
        <v>0</v>
      </c>
      <c r="M71" s="476">
        <f t="shared" ref="M71:M74" si="12">J71+SUMIF($O$14:$O$19,A71,$M$14:$M$19)-SUMIF($O$22:$O$43,A71,$M$22:$M$43)-SUMIF($O$47:$O$65,A71,$M$47:$M$65)</f>
        <v>0</v>
      </c>
      <c r="N71" s="477">
        <f t="shared" ref="N71:N74" si="13">K71+SUMIF($O$14:$O$19,A71,$N$14:$N$19)-SUMIF($O$22:$O$43,A71,$N$22:$N$43)-SUMIF($O$47:$O$65,A71,$N$47:$N$65)</f>
        <v>0</v>
      </c>
      <c r="P71" s="476">
        <f t="shared" ref="P71:P74" si="14">M71+SUMIF($R$14:$R$19,A71,$P$14:$P$19)-SUMIF($R$22:$R$43,A71,$P$22:$P$43)-SUMIF($R$47:$R$65,A71,$P$47:$P$65)</f>
        <v>0</v>
      </c>
      <c r="Q71" s="477">
        <f t="shared" ref="Q71:Q74" si="15">N71+SUMIF($R$14:$R$19,A71,$Q$14:$Q$19)-SUMIF($R$22:$R$43,A71,$Q$22:$Q$43)-SUMIF($R$47:$R$65,A71,$Q$47:$Q$65)</f>
        <v>0</v>
      </c>
      <c r="T71" s="30"/>
      <c r="U71" s="30"/>
      <c r="V71" s="30"/>
    </row>
    <row r="72" spans="1:47" ht="15.6">
      <c r="A72" s="340">
        <f>Actifs!A12</f>
        <v>3</v>
      </c>
      <c r="B72" s="474"/>
      <c r="C72" s="341" t="str">
        <f>Actifs!B12</f>
        <v>Compte 3</v>
      </c>
      <c r="D72" s="476">
        <f t="shared" si="6"/>
        <v>0</v>
      </c>
      <c r="E72" s="477">
        <f t="shared" si="7"/>
        <v>0</v>
      </c>
      <c r="G72" s="476">
        <f t="shared" si="8"/>
        <v>0</v>
      </c>
      <c r="H72" s="477">
        <f t="shared" si="9"/>
        <v>0</v>
      </c>
      <c r="J72" s="476">
        <f t="shared" si="10"/>
        <v>0</v>
      </c>
      <c r="K72" s="477">
        <f t="shared" si="11"/>
        <v>0</v>
      </c>
      <c r="M72" s="476">
        <f t="shared" si="12"/>
        <v>0</v>
      </c>
      <c r="N72" s="477">
        <f t="shared" si="13"/>
        <v>0</v>
      </c>
      <c r="P72" s="476">
        <f>M72+SUMIF($R$14:$R$19,A72,$P$14:$P$19)-SUMIF($R$22:$R$43,A72,$P$22:$P$43)-SUMIF($R$47:$R$65,A72,$P$47:$P$65)</f>
        <v>0</v>
      </c>
      <c r="Q72" s="477">
        <f t="shared" si="15"/>
        <v>0</v>
      </c>
      <c r="S72" s="699" t="s">
        <v>580</v>
      </c>
      <c r="T72" s="699"/>
      <c r="U72" s="30"/>
      <c r="V72" s="30"/>
    </row>
    <row r="73" spans="1:47" ht="15.6">
      <c r="A73" s="340">
        <f>Actifs!A13</f>
        <v>4</v>
      </c>
      <c r="B73" s="474"/>
      <c r="C73" s="341" t="str">
        <f>Actifs!B13</f>
        <v>Compte 4</v>
      </c>
      <c r="D73" s="476">
        <f t="shared" si="6"/>
        <v>0</v>
      </c>
      <c r="E73" s="477">
        <f t="shared" si="7"/>
        <v>0</v>
      </c>
      <c r="G73" s="476">
        <f t="shared" si="8"/>
        <v>0</v>
      </c>
      <c r="H73" s="477">
        <f t="shared" si="9"/>
        <v>0</v>
      </c>
      <c r="J73" s="476">
        <f t="shared" si="10"/>
        <v>0</v>
      </c>
      <c r="K73" s="477">
        <f t="shared" si="11"/>
        <v>0</v>
      </c>
      <c r="M73" s="476">
        <f t="shared" si="12"/>
        <v>0</v>
      </c>
      <c r="N73" s="477">
        <f t="shared" si="13"/>
        <v>0</v>
      </c>
      <c r="P73" s="476">
        <f t="shared" si="14"/>
        <v>0</v>
      </c>
      <c r="Q73" s="477">
        <f t="shared" si="15"/>
        <v>0</v>
      </c>
      <c r="S73" s="699"/>
      <c r="T73" s="699"/>
      <c r="U73" s="30"/>
      <c r="V73" s="30"/>
    </row>
    <row r="74" spans="1:47" ht="15.6">
      <c r="A74" s="340">
        <f>Actifs!A14</f>
        <v>5</v>
      </c>
      <c r="B74" s="474"/>
      <c r="C74" s="341" t="str">
        <f>Actifs!B14</f>
        <v>Compte 5</v>
      </c>
      <c r="D74" s="476">
        <f t="shared" si="6"/>
        <v>0</v>
      </c>
      <c r="E74" s="477">
        <f t="shared" si="7"/>
        <v>0</v>
      </c>
      <c r="G74" s="476">
        <f t="shared" si="8"/>
        <v>0</v>
      </c>
      <c r="H74" s="477">
        <f t="shared" si="9"/>
        <v>0</v>
      </c>
      <c r="J74" s="476">
        <f t="shared" si="10"/>
        <v>0</v>
      </c>
      <c r="K74" s="477">
        <f t="shared" si="11"/>
        <v>0</v>
      </c>
      <c r="M74" s="476">
        <f t="shared" si="12"/>
        <v>0</v>
      </c>
      <c r="N74" s="477">
        <f t="shared" si="13"/>
        <v>0</v>
      </c>
      <c r="P74" s="476">
        <f t="shared" si="14"/>
        <v>0</v>
      </c>
      <c r="Q74" s="477">
        <f t="shared" si="15"/>
        <v>0</v>
      </c>
      <c r="S74" s="699"/>
      <c r="T74" s="699"/>
      <c r="U74" s="30"/>
      <c r="V74" s="30"/>
    </row>
    <row r="75" spans="1:47" ht="15.6">
      <c r="A75" s="342">
        <f>Actifs!A15</f>
        <v>6</v>
      </c>
      <c r="B75" s="475"/>
      <c r="C75" s="343" t="str">
        <f>Actifs!B15</f>
        <v>Compte 6</v>
      </c>
      <c r="D75" s="478">
        <f>B75+SUMIF($F$14:$F$19,A75,$D$14:$D$19)-SUMIF($F$22:$F$43,A75,$D$22:$D$43)-SUMIF($F$47:$F$65,A75,$D$47:$D$65)</f>
        <v>0</v>
      </c>
      <c r="E75" s="479">
        <f>B75+SUMIF($F$14:$F$19,A75,$E$14:$E$19)-SUMIF($F$22:$F$43,A75,$E$22:$E$43)-SUMIF($F$47:$F$65,A75,$E$47:$E$65)</f>
        <v>0</v>
      </c>
      <c r="G75" s="478">
        <f t="shared" si="8"/>
        <v>0</v>
      </c>
      <c r="H75" s="479">
        <f t="shared" si="9"/>
        <v>0</v>
      </c>
      <c r="J75" s="478">
        <f>G75+SUMIF($L$14:$L$19,A75,$J$14:$J$19)-SUMIF($L$22:$L$43,A75,$J$22:$J$43)-SUMIF($L$47:$L$65,A75,$J$47:$J$65)</f>
        <v>0</v>
      </c>
      <c r="K75" s="602">
        <f t="shared" si="11"/>
        <v>0</v>
      </c>
      <c r="M75" s="478">
        <f>J75+SUMIF($O$14:$O$19,A75,$M$14:$M$19)-SUMIF($O$22:$O$43,A75,$M$22:$M$43)-SUMIF($O$47:$O$65,A75,$M$47:$M$65)</f>
        <v>0</v>
      </c>
      <c r="N75" s="479">
        <f>K75+SUMIF($O$14:$O$19,A75,$N$14:$N$19)-SUMIF($O$22:$O$43,A75,$N$22:$N$43)-SUMIF($O$47:$O$65,A75,$N$47:$N$65)</f>
        <v>0</v>
      </c>
      <c r="P75" s="478">
        <f>M75+SUMIF($R$14:$R$19,A75,$P$14:$P$19)-SUMIF($R$22:$R$43,A75,$P$22:$P$43)-SUMIF($R$47:$R$65,A75,$P$47:$P$65)</f>
        <v>0</v>
      </c>
      <c r="Q75" s="479">
        <f>N75+SUMIF($R$14:$R$19,A75,$Q$14:$Q$19)-SUMIF($R$22:$R$43,A75,$Q$22:$Q$43)-SUMIF($R$47:$R$65,A75,$Q$47:$Q$65)</f>
        <v>0</v>
      </c>
      <c r="S75" s="699"/>
      <c r="T75" s="699"/>
      <c r="U75" s="30"/>
      <c r="V75" s="30"/>
    </row>
    <row r="76" spans="1:47" ht="15.6">
      <c r="B76" s="480">
        <f>SUM(B70:B75)</f>
        <v>0</v>
      </c>
      <c r="D76" s="480">
        <f>SUM(D70:D75)</f>
        <v>0</v>
      </c>
      <c r="E76" s="464">
        <f>SUM(E70:E75)</f>
        <v>0</v>
      </c>
      <c r="G76" s="480">
        <f>SUM(G70:G75)</f>
        <v>0</v>
      </c>
      <c r="H76" s="480">
        <f>SUM(H70:H75)</f>
        <v>0</v>
      </c>
      <c r="J76" s="480">
        <f>SUM(J70:J75)</f>
        <v>0</v>
      </c>
      <c r="K76" s="464">
        <f>SUM(K70:K75)</f>
        <v>0</v>
      </c>
      <c r="M76" s="480">
        <f>SUM(M70:M75)</f>
        <v>0</v>
      </c>
      <c r="N76" s="481">
        <f>SUM(N70:N75)</f>
        <v>0</v>
      </c>
      <c r="P76" s="480">
        <f>SUM(P70:P75)</f>
        <v>0</v>
      </c>
      <c r="Q76" s="464">
        <f>SUM(Q70:Q75)</f>
        <v>0</v>
      </c>
      <c r="S76" s="699"/>
      <c r="T76" s="699"/>
      <c r="U76" s="30"/>
      <c r="V76" s="30"/>
    </row>
    <row r="77" spans="1:47">
      <c r="J77" s="48"/>
      <c r="K77" s="48"/>
    </row>
    <row r="78" spans="1:47" ht="15.6">
      <c r="C78" s="30"/>
      <c r="D78" s="652" t="s">
        <v>499</v>
      </c>
      <c r="E78" s="652"/>
      <c r="F78" s="652"/>
      <c r="G78" s="652"/>
      <c r="H78" s="652"/>
      <c r="I78" s="652"/>
      <c r="J78" s="652"/>
      <c r="K78" s="652"/>
      <c r="L78" s="652"/>
      <c r="M78" s="652"/>
      <c r="N78" s="108"/>
      <c r="O78" s="108"/>
      <c r="P78" s="108"/>
      <c r="Q78" s="108"/>
      <c r="R78" s="108"/>
      <c r="S78" s="108"/>
    </row>
  </sheetData>
  <sheetProtection algorithmName="SHA-512" hashValue="hpd3GIspnWG5Eq0ZlOSCZuEXJc/2IPHacK9vJjHajjBhyNWpacw5H6KRA1WDIHv8CQArS2uaSU9Z1nVff5pq9Q==" saltValue="OlfLXdeSuR4A68eqKgq4sw==" spinCount="100000" sheet="1" objects="1" scenarios="1"/>
  <mergeCells count="19">
    <mergeCell ref="D78:M78"/>
    <mergeCell ref="J2:R2"/>
    <mergeCell ref="J3:R3"/>
    <mergeCell ref="J4:R4"/>
    <mergeCell ref="J5:R5"/>
    <mergeCell ref="J69:K69"/>
    <mergeCell ref="M69:N69"/>
    <mergeCell ref="P69:Q69"/>
    <mergeCell ref="C3:C4"/>
    <mergeCell ref="A7:B9"/>
    <mergeCell ref="V7:V9"/>
    <mergeCell ref="C8:C9"/>
    <mergeCell ref="B14:B19"/>
    <mergeCell ref="S72:T76"/>
    <mergeCell ref="B22:B43"/>
    <mergeCell ref="B47:B65"/>
    <mergeCell ref="A68:B68"/>
    <mergeCell ref="D69:E69"/>
    <mergeCell ref="G69:H69"/>
  </mergeCells>
  <dataValidations count="2">
    <dataValidation type="list" allowBlank="1" showInputMessage="1" showErrorMessage="1" sqref="V22:V43" xr:uid="{4DE9E5CE-FE08-4FC2-A94B-1B8467D4EF7A}">
      <formula1>Obligations_Liste</formula1>
    </dataValidation>
    <dataValidation type="list" allowBlank="1" showInputMessage="1" showErrorMessage="1" sqref="R47:R65 I22:I43 I14:I19 F14:F19 F47:F65 F22:F43 I47:I65 O14:O19 R14:R19 L14:L19 O22:O43 R22:R43 L22:L43 O47:O65 L47:L65" xr:uid="{E23BCA16-F8DB-4496-8A2D-7EC254D94FFC}">
      <formula1>"1,2,3,4,5,6"</formula1>
    </dataValidation>
  </dataValidations>
  <hyperlinks>
    <hyperlink ref="C3:C4" location="Deb_Bilan" display="Retour au bilan" xr:uid="{7539D0D8-7FE5-4977-B843-BF008EBE1192}"/>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C9465E9C-607A-450D-BCC3-723ACC6824C5}">
          <x14:formula1>
            <xm:f>'Bilan annuel'!$A$32:$A$50</xm:f>
          </x14:formula1>
          <xm:sqref>V47:V65</xm:sqref>
        </x14:dataValidation>
        <x14:dataValidation type="list" allowBlank="1" showInputMessage="1" showErrorMessage="1" xr:uid="{C5941BD3-ABA4-4A39-A684-CBE612C65727}">
          <x14:formula1>
            <xm:f>'Bilan annuel'!$A$9:$A$14</xm:f>
          </x14:formula1>
          <xm:sqref>V14:V19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D7803-DC8B-47F2-A1B2-75B663C0A5FC}">
  <sheetPr codeName="Feuil4">
    <tabColor theme="0"/>
    <pageSetUpPr fitToPage="1"/>
  </sheetPr>
  <dimension ref="A1:L54"/>
  <sheetViews>
    <sheetView showGridLines="0" zoomScaleNormal="100" workbookViewId="0">
      <selection sqref="A1:D1"/>
    </sheetView>
  </sheetViews>
  <sheetFormatPr baseColWidth="10" defaultColWidth="11.44140625" defaultRowHeight="13.8"/>
  <cols>
    <col min="1" max="1" width="40.77734375" style="16" customWidth="1"/>
    <col min="2" max="4" width="35.77734375" style="16" customWidth="1"/>
    <col min="5" max="5" width="65.88671875" style="16" customWidth="1"/>
    <col min="6" max="6" width="2.77734375" style="16" customWidth="1"/>
    <col min="7" max="7" width="18.77734375" style="16" customWidth="1"/>
    <col min="8" max="16384" width="11.44140625" style="16"/>
  </cols>
  <sheetData>
    <row r="1" spans="1:8" ht="43.05" customHeight="1">
      <c r="A1" s="653" t="s">
        <v>0</v>
      </c>
      <c r="B1" s="653"/>
      <c r="C1" s="653"/>
      <c r="D1" s="653"/>
      <c r="E1" s="105"/>
      <c r="G1" s="106"/>
      <c r="H1" s="106"/>
    </row>
    <row r="2" spans="1:8" s="199" customFormat="1" ht="19.05" customHeight="1">
      <c r="A2" s="196" t="s">
        <v>1</v>
      </c>
      <c r="B2" s="197"/>
      <c r="C2" s="197"/>
      <c r="D2" s="198"/>
      <c r="E2" s="106"/>
      <c r="G2" s="200"/>
      <c r="H2" s="200"/>
    </row>
    <row r="3" spans="1:8" ht="15.6" customHeight="1">
      <c r="A3" s="201" t="s">
        <v>2</v>
      </c>
      <c r="B3" s="96"/>
      <c r="C3" s="202" t="s">
        <v>3</v>
      </c>
      <c r="D3" s="89"/>
      <c r="E3" s="106"/>
      <c r="F3" s="106"/>
      <c r="G3" s="106"/>
      <c r="H3" s="106"/>
    </row>
    <row r="4" spans="1:8" ht="15.6" customHeight="1">
      <c r="A4" s="201"/>
      <c r="B4" s="95"/>
      <c r="C4" s="202" t="s">
        <v>4</v>
      </c>
      <c r="D4" s="94"/>
      <c r="E4" s="106"/>
      <c r="F4" s="106"/>
      <c r="G4" s="106"/>
      <c r="H4" s="106"/>
    </row>
    <row r="5" spans="1:8" ht="15.6" customHeight="1">
      <c r="A5" s="201" t="s">
        <v>5</v>
      </c>
      <c r="B5" s="95"/>
      <c r="C5" s="202" t="s">
        <v>6</v>
      </c>
      <c r="D5" s="95"/>
      <c r="E5" s="106"/>
      <c r="G5" s="106"/>
      <c r="H5" s="106"/>
    </row>
    <row r="6" spans="1:8" ht="15.6" customHeight="1">
      <c r="A6" s="201" t="s">
        <v>7</v>
      </c>
      <c r="B6" s="97"/>
      <c r="C6" s="202" t="s">
        <v>8</v>
      </c>
      <c r="D6" s="76"/>
      <c r="E6" s="106"/>
      <c r="G6" s="106"/>
      <c r="H6" s="203"/>
    </row>
    <row r="7" spans="1:8" s="207" customFormat="1" ht="19.05" customHeight="1">
      <c r="A7" s="196" t="s">
        <v>9</v>
      </c>
      <c r="B7" s="204" t="s">
        <v>10</v>
      </c>
      <c r="C7" s="204" t="s">
        <v>11</v>
      </c>
      <c r="D7" s="205"/>
      <c r="E7" s="206" t="s">
        <v>12</v>
      </c>
      <c r="G7" s="208"/>
      <c r="H7" s="208"/>
    </row>
    <row r="8" spans="1:8" ht="15.6" customHeight="1">
      <c r="A8" s="201" t="s">
        <v>13</v>
      </c>
      <c r="B8" s="90"/>
      <c r="C8" s="89"/>
      <c r="D8" s="654" t="s">
        <v>636</v>
      </c>
      <c r="E8" s="129"/>
      <c r="G8" s="106"/>
      <c r="H8" s="106"/>
    </row>
    <row r="9" spans="1:8" ht="15.6" customHeight="1">
      <c r="A9" s="201" t="s">
        <v>14</v>
      </c>
      <c r="B9" s="91"/>
      <c r="C9" s="92"/>
      <c r="D9" s="655"/>
      <c r="E9" s="130"/>
      <c r="G9" s="106"/>
      <c r="H9" s="106"/>
    </row>
    <row r="10" spans="1:8" ht="15.6" customHeight="1">
      <c r="A10" s="201" t="s">
        <v>15</v>
      </c>
      <c r="B10" s="93"/>
      <c r="C10" s="89"/>
      <c r="D10" s="655"/>
      <c r="E10" s="131"/>
      <c r="G10" s="106"/>
      <c r="H10" s="106"/>
    </row>
    <row r="11" spans="1:8" ht="15.6" customHeight="1">
      <c r="A11" s="201" t="s">
        <v>16</v>
      </c>
      <c r="B11" s="90"/>
      <c r="C11" s="94"/>
      <c r="D11" s="655"/>
      <c r="E11" s="132"/>
      <c r="G11" s="106"/>
      <c r="H11" s="106"/>
    </row>
    <row r="12" spans="1:8" ht="15.6" customHeight="1">
      <c r="A12" s="201" t="s">
        <v>17</v>
      </c>
      <c r="B12" s="93"/>
      <c r="C12" s="94"/>
      <c r="D12" s="655"/>
      <c r="E12" s="132"/>
      <c r="G12" s="106"/>
      <c r="H12" s="106"/>
    </row>
    <row r="13" spans="1:8" ht="15.6" customHeight="1">
      <c r="A13" s="201" t="s">
        <v>18</v>
      </c>
      <c r="B13" s="93"/>
      <c r="C13" s="94"/>
      <c r="D13" s="655"/>
      <c r="E13" s="132"/>
      <c r="G13" s="106"/>
      <c r="H13" s="106"/>
    </row>
    <row r="14" spans="1:8" ht="15.6" customHeight="1">
      <c r="A14" s="201" t="s">
        <v>19</v>
      </c>
      <c r="B14" s="90"/>
      <c r="C14" s="95"/>
      <c r="D14" s="655"/>
      <c r="E14" s="130"/>
      <c r="G14" s="106"/>
      <c r="H14" s="106"/>
    </row>
    <row r="15" spans="1:8" ht="15.6" customHeight="1">
      <c r="A15" s="201" t="s">
        <v>20</v>
      </c>
      <c r="B15" s="93"/>
      <c r="C15" s="89"/>
      <c r="D15" s="655"/>
      <c r="E15" s="131"/>
      <c r="G15" s="106"/>
      <c r="H15" s="106"/>
    </row>
    <row r="16" spans="1:8" ht="15.6" customHeight="1">
      <c r="A16" s="201" t="s">
        <v>21</v>
      </c>
      <c r="B16" s="90"/>
      <c r="C16" s="95"/>
      <c r="D16" s="655"/>
      <c r="E16" s="130"/>
      <c r="G16" s="106"/>
      <c r="H16" s="106"/>
    </row>
    <row r="17" spans="1:8" ht="15.6" customHeight="1">
      <c r="A17" s="201" t="s">
        <v>22</v>
      </c>
      <c r="B17" s="128"/>
      <c r="C17" s="76"/>
      <c r="D17" s="656"/>
      <c r="E17" s="133"/>
      <c r="G17" s="106"/>
      <c r="H17" s="106"/>
    </row>
    <row r="18" spans="1:8" s="207" customFormat="1" ht="19.05" customHeight="1">
      <c r="A18" s="196" t="s">
        <v>23</v>
      </c>
      <c r="B18" s="204"/>
      <c r="C18" s="204"/>
      <c r="D18" s="205"/>
      <c r="E18" s="206"/>
      <c r="G18" s="208"/>
      <c r="H18" s="208"/>
    </row>
    <row r="19" spans="1:8" ht="15.6" customHeight="1">
      <c r="A19" s="201" t="s">
        <v>24</v>
      </c>
      <c r="B19" s="89"/>
      <c r="C19" s="209"/>
      <c r="D19" s="18"/>
      <c r="E19" s="134"/>
      <c r="G19" s="106"/>
      <c r="H19" s="106"/>
    </row>
    <row r="20" spans="1:8" ht="15.6" customHeight="1">
      <c r="A20" s="201" t="s">
        <v>25</v>
      </c>
      <c r="B20" s="95"/>
      <c r="C20" s="209"/>
      <c r="D20" s="18"/>
      <c r="E20" s="134"/>
      <c r="G20" s="106"/>
      <c r="H20" s="106"/>
    </row>
    <row r="21" spans="1:8" ht="15.6" customHeight="1">
      <c r="A21" s="201" t="s">
        <v>27</v>
      </c>
      <c r="B21" s="96"/>
      <c r="C21" s="209"/>
      <c r="D21" s="18"/>
      <c r="E21" s="134"/>
      <c r="G21" s="106"/>
      <c r="H21" s="106"/>
    </row>
    <row r="22" spans="1:8" ht="15.6" customHeight="1">
      <c r="A22" s="201" t="s">
        <v>28</v>
      </c>
      <c r="B22" s="96"/>
      <c r="C22" s="209"/>
      <c r="D22" s="18"/>
      <c r="E22" s="134"/>
      <c r="G22" s="106"/>
      <c r="H22" s="106"/>
    </row>
    <row r="23" spans="1:8" ht="15.6" customHeight="1">
      <c r="A23" s="201" t="s">
        <v>29</v>
      </c>
      <c r="B23" s="77"/>
      <c r="C23" s="209"/>
      <c r="D23" s="18"/>
      <c r="E23" s="134"/>
      <c r="G23" s="106"/>
      <c r="H23" s="106"/>
    </row>
    <row r="24" spans="1:8" ht="15.6" customHeight="1">
      <c r="A24" s="201" t="s">
        <v>26</v>
      </c>
      <c r="B24" s="77"/>
      <c r="C24" s="209"/>
      <c r="D24" s="18"/>
      <c r="E24" s="134"/>
      <c r="G24" s="106"/>
      <c r="H24" s="106"/>
    </row>
    <row r="25" spans="1:8" s="207" customFormat="1" ht="19.05" customHeight="1">
      <c r="A25" s="196" t="s">
        <v>30</v>
      </c>
      <c r="B25" s="204"/>
      <c r="C25" s="204"/>
      <c r="D25" s="205"/>
      <c r="E25" s="206"/>
      <c r="G25" s="208"/>
      <c r="H25" s="208"/>
    </row>
    <row r="26" spans="1:8" ht="15.6" customHeight="1">
      <c r="A26" s="201" t="s">
        <v>31</v>
      </c>
      <c r="B26" s="383"/>
      <c r="C26" s="209"/>
      <c r="D26" s="18"/>
      <c r="E26" s="134"/>
      <c r="G26" s="106"/>
      <c r="H26" s="106"/>
    </row>
    <row r="27" spans="1:8" ht="15.6" customHeight="1">
      <c r="A27" s="201" t="s">
        <v>32</v>
      </c>
      <c r="B27" s="95"/>
      <c r="C27" s="209"/>
      <c r="D27" s="18"/>
      <c r="E27" s="134"/>
      <c r="G27" s="106"/>
      <c r="H27" s="106"/>
    </row>
    <row r="28" spans="1:8" ht="15.6" customHeight="1">
      <c r="A28" s="201" t="s">
        <v>33</v>
      </c>
      <c r="B28" s="96"/>
      <c r="C28" s="209"/>
      <c r="D28" s="18"/>
      <c r="E28" s="134"/>
      <c r="G28" s="106"/>
      <c r="H28" s="106"/>
    </row>
    <row r="29" spans="1:8" ht="15.6" customHeight="1">
      <c r="A29" s="201" t="s">
        <v>34</v>
      </c>
      <c r="B29" s="96"/>
      <c r="C29" s="209"/>
      <c r="D29" s="18"/>
      <c r="E29" s="134"/>
      <c r="G29" s="106"/>
      <c r="H29" s="106"/>
    </row>
    <row r="30" spans="1:8" ht="15.6" customHeight="1">
      <c r="A30" s="201" t="s">
        <v>35</v>
      </c>
      <c r="B30" s="96"/>
      <c r="C30" s="209"/>
      <c r="D30" s="18"/>
      <c r="E30" s="134"/>
      <c r="G30" s="106"/>
      <c r="H30" s="106"/>
    </row>
    <row r="31" spans="1:8" ht="15.6" customHeight="1">
      <c r="A31" s="201" t="s">
        <v>36</v>
      </c>
      <c r="B31" s="96"/>
      <c r="C31" s="209"/>
      <c r="D31" s="18"/>
      <c r="E31" s="134"/>
      <c r="G31" s="106"/>
      <c r="H31" s="106"/>
    </row>
    <row r="32" spans="1:8" ht="15.6" customHeight="1">
      <c r="A32" s="201" t="s">
        <v>37</v>
      </c>
      <c r="B32" s="384"/>
      <c r="C32" s="209"/>
      <c r="D32" s="18"/>
      <c r="E32" s="134"/>
      <c r="G32" s="106"/>
      <c r="H32" s="106"/>
    </row>
    <row r="33" spans="1:12" s="207" customFormat="1" ht="19.05" customHeight="1" thickBot="1">
      <c r="A33" s="196" t="s">
        <v>38</v>
      </c>
      <c r="B33" s="204"/>
      <c r="C33" s="204"/>
      <c r="D33" s="205"/>
      <c r="E33" s="206"/>
      <c r="G33" s="208"/>
      <c r="H33" s="208"/>
    </row>
    <row r="34" spans="1:12" ht="15.6" customHeight="1">
      <c r="A34" s="201" t="s">
        <v>39</v>
      </c>
      <c r="B34" s="77"/>
      <c r="C34" s="209"/>
      <c r="D34" s="18"/>
      <c r="E34" s="134"/>
      <c r="G34" s="635" t="s">
        <v>588</v>
      </c>
      <c r="H34" s="106"/>
    </row>
    <row r="35" spans="1:12" ht="15.6" customHeight="1" thickBot="1">
      <c r="A35" s="210" t="s">
        <v>40</v>
      </c>
      <c r="B35" s="76"/>
      <c r="C35" s="211"/>
      <c r="D35" s="59"/>
      <c r="E35" s="135"/>
      <c r="G35" s="636"/>
      <c r="H35" s="106"/>
    </row>
    <row r="36" spans="1:12" ht="15.6" customHeight="1">
      <c r="E36" s="212"/>
      <c r="G36" s="106"/>
      <c r="H36" s="106"/>
    </row>
    <row r="37" spans="1:12">
      <c r="A37" s="652" t="s">
        <v>499</v>
      </c>
      <c r="B37" s="652"/>
      <c r="C37" s="652"/>
      <c r="D37" s="652"/>
      <c r="E37" s="652"/>
      <c r="G37" s="106"/>
      <c r="H37" s="106"/>
    </row>
    <row r="38" spans="1:12" ht="15.6" customHeight="1">
      <c r="E38" s="212"/>
      <c r="G38" s="106"/>
      <c r="H38" s="106"/>
    </row>
    <row r="39" spans="1:12" ht="15.6" customHeight="1">
      <c r="G39" s="106"/>
      <c r="H39" s="106"/>
    </row>
    <row r="40" spans="1:12" ht="15.6" customHeight="1">
      <c r="A40" s="106"/>
      <c r="B40" s="106"/>
      <c r="C40" s="106"/>
      <c r="D40" s="106"/>
      <c r="E40" s="213"/>
      <c r="F40" s="106"/>
      <c r="G40" s="106"/>
      <c r="H40" s="106"/>
    </row>
    <row r="41" spans="1:12" ht="15.6" customHeight="1">
      <c r="A41" s="106"/>
      <c r="B41" s="106"/>
      <c r="C41" s="106"/>
      <c r="D41" s="106"/>
      <c r="E41" s="106"/>
      <c r="F41" s="106"/>
    </row>
    <row r="42" spans="1:12" ht="15.6" customHeight="1"/>
    <row r="43" spans="1:12" ht="15.6" customHeight="1"/>
    <row r="44" spans="1:12" ht="15.6" customHeight="1"/>
    <row r="45" spans="1:12" ht="15.6" customHeight="1">
      <c r="B45" s="214"/>
    </row>
    <row r="46" spans="1:12" ht="15.6" customHeight="1">
      <c r="F46" s="17"/>
      <c r="G46" s="17"/>
      <c r="H46" s="17"/>
      <c r="I46" s="17"/>
      <c r="J46" s="17"/>
      <c r="K46" s="17"/>
      <c r="L46" s="17"/>
    </row>
    <row r="47" spans="1:12" ht="15.6" customHeight="1">
      <c r="F47" s="17"/>
      <c r="G47" s="17"/>
      <c r="H47" s="17"/>
      <c r="I47" s="17"/>
      <c r="J47" s="17"/>
      <c r="K47" s="17"/>
      <c r="L47" s="17"/>
    </row>
    <row r="48" spans="1:12" ht="15.6" customHeight="1">
      <c r="F48" s="17"/>
      <c r="G48" s="17"/>
      <c r="H48" s="17"/>
      <c r="I48" s="17"/>
      <c r="J48" s="17"/>
      <c r="K48" s="17"/>
      <c r="L48" s="17"/>
    </row>
    <row r="49" s="16" customFormat="1" ht="15.6" customHeight="1"/>
    <row r="50" s="16" customFormat="1" ht="15.6" customHeight="1"/>
    <row r="51" s="16" customFormat="1" ht="15.6" customHeight="1"/>
    <row r="52" s="16" customFormat="1" ht="15.6" customHeight="1"/>
    <row r="53" s="16" customFormat="1" ht="15.6" customHeight="1"/>
    <row r="54" s="16" customFormat="1" ht="15.6" customHeight="1"/>
  </sheetData>
  <sheetProtection algorithmName="SHA-512" hashValue="WJ7K9lAKYi8nRjdGq88p699SmHqvpbAv5G48+c9tCNwVFWXVJEVohBDW2l0X2Xcy3YApKEukCOUNp92lNl4Flg==" saltValue="GjU6d5UrOCqMb7wYKV+Rlw==" spinCount="100000" sheet="1" objects="1" scenarios="1"/>
  <mergeCells count="4">
    <mergeCell ref="A37:E37"/>
    <mergeCell ref="A1:D1"/>
    <mergeCell ref="G34:G35"/>
    <mergeCell ref="D8:D17"/>
  </mergeCells>
  <dataValidations count="20">
    <dataValidation type="list" allowBlank="1" showInputMessage="1" showErrorMessage="1" sqref="D6" xr:uid="{B2CC612A-1B98-4E74-8FC0-C9960C022FA6}">
      <formula1>INDIRECT($D$5)</formula1>
    </dataValidation>
    <dataValidation type="list" allowBlank="1" showInputMessage="1" showErrorMessage="1" sqref="B34:B35" xr:uid="{46BCE16C-093D-4163-A26B-6230A13B971A}">
      <formula1>Solution_proposee</formula1>
    </dataValidation>
    <dataValidation type="list" allowBlank="1" showInputMessage="1" showErrorMessage="1" sqref="B4 B26:B28 B31:B32" xr:uid="{2F0A16FD-7926-4FDE-B43D-412F575001FC}">
      <formula1>Oui_Non</formula1>
    </dataValidation>
    <dataValidation type="list" allowBlank="1" showInputMessage="1" showErrorMessage="1" sqref="B20" xr:uid="{99CCA798-F95D-43BD-AAC3-C6652A58D8A6}">
      <formula1>Composition_menage</formula1>
    </dataValidation>
    <dataValidation type="list" allowBlank="1" showInputMessage="1" showErrorMessage="1" sqref="B19" xr:uid="{87D555F9-6BB1-4D0C-ADDA-BF6A43763015}">
      <formula1>Etat_civil</formula1>
    </dataValidation>
    <dataValidation type="list" allowBlank="1" showInputMessage="1" showErrorMessage="1" sqref="D5" xr:uid="{B86CC26C-916E-4D88-9BDA-01AAD166979C}">
      <formula1>MRC</formula1>
    </dataValidation>
    <dataValidation type="list" allowBlank="1" showInputMessage="1" showErrorMessage="1" sqref="D4" xr:uid="{6A087A93-5EBB-4153-B57C-432B36743952}">
      <formula1>Motif_consultation</formula1>
    </dataValidation>
    <dataValidation type="list" allowBlank="1" showInputMessage="1" showErrorMessage="1" sqref="D3" xr:uid="{C8DFD70F-5E48-437A-A069-62506AB67CAC}">
      <formula1>Reference</formula1>
    </dataValidation>
    <dataValidation type="list" allowBlank="1" showInputMessage="1" showErrorMessage="1" sqref="B15:C15" xr:uid="{ED9F6409-95A8-4360-B2F9-CA7D4068B12B}">
      <formula1>Assurance</formula1>
    </dataValidation>
    <dataValidation type="list" allowBlank="1" showInputMessage="1" showErrorMessage="1" sqref="B13:C13" xr:uid="{505C4AAE-B7F7-4907-ABD0-568FA7C15563}">
      <formula1>Source_revenu</formula1>
    </dataValidation>
    <dataValidation type="list" allowBlank="1" showInputMessage="1" showErrorMessage="1" sqref="B12:C12" xr:uid="{B3A1253E-A28E-4AA6-B2E1-BC75D33F55D0}">
      <formula1>Scolarite</formula1>
    </dataValidation>
    <dataValidation type="list" allowBlank="1" showInputMessage="1" showErrorMessage="1" sqref="B11:C11" xr:uid="{815F3B96-50B8-4614-AC2F-D4A11C350D50}">
      <formula1>Lieu_naissance</formula1>
    </dataValidation>
    <dataValidation type="list" allowBlank="1" showInputMessage="1" showErrorMessage="1" sqref="B10:C10" xr:uid="{7FF7947F-02E3-459F-A007-0B224DB289CF}">
      <formula1>Genre</formula1>
    </dataValidation>
    <dataValidation type="list" allowBlank="1" showInputMessage="1" showErrorMessage="1" sqref="B17:C17" xr:uid="{722986C2-9160-4EC1-A58F-8789BCB52D84}">
      <formula1>Caisse_Desjardins</formula1>
    </dataValidation>
    <dataValidation type="list" allowBlank="1" showInputMessage="1" showErrorMessage="1" sqref="B16:C16" xr:uid="{4C2DE684-00F9-4CAE-B867-62FC4BA091BE}">
      <formula1>Institution_financiere</formula1>
    </dataValidation>
    <dataValidation type="list" allowBlank="1" showInputMessage="1" showErrorMessage="1" sqref="D26" xr:uid="{83041AB3-4014-40A0-B78F-E3A595CA8BC0}">
      <formula1>"oui,non"</formula1>
    </dataValidation>
    <dataValidation type="list" allowBlank="1" showInputMessage="1" showErrorMessage="1" sqref="B14:C14" xr:uid="{656308AC-86F8-4D5C-9A38-317818C7F58B}">
      <formula1>Nature_travail</formula1>
    </dataValidation>
    <dataValidation type="list" allowBlank="1" showInputMessage="1" showErrorMessage="1" sqref="B5" xr:uid="{4F765555-5371-4DDD-B266-24661EC10F3B}">
      <formula1>Conseiller</formula1>
    </dataValidation>
    <dataValidation type="list" allowBlank="1" showInputMessage="1" showErrorMessage="1" sqref="B24" xr:uid="{B889A276-59DB-4DF8-8720-5F3BB6908420}">
      <formula1>Residence</formula1>
    </dataValidation>
    <dataValidation type="list" allowBlank="1" showInputMessage="1" showErrorMessage="1" sqref="B24" xr:uid="{C1208009-4BB2-49DA-BAE8-685B636235F4}">
      <formula1>Composition_menage+Residence</formula1>
    </dataValidation>
  </dataValidations>
  <hyperlinks>
    <hyperlink ref="G34:G35" location="Actifs!A6" display="Commencer." xr:uid="{0758F26D-BECF-4B92-8B9B-79E5123392C0}"/>
  </hyperlinks>
  <printOptions horizontalCentered="1" verticalCentered="1"/>
  <pageMargins left="0.23622047244094491" right="0.23622047244094491" top="0.74803149606299213" bottom="0.74803149606299213" header="0.31496062992125984" footer="0.31496062992125984"/>
  <pageSetup paperSize="5" scale="78" orientation="landscape" horizontalDpi="300" verticalDpi="300" r:id="rId1"/>
  <colBreaks count="1" manualBreakCount="1">
    <brk id="3"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EC7D-E2CF-4943-87FB-5A6B49DB4229}">
  <sheetPr codeName="Feuil10">
    <tabColor theme="0"/>
  </sheetPr>
  <dimension ref="A1:CH1301"/>
  <sheetViews>
    <sheetView topLeftCell="A3" zoomScale="96" zoomScaleNormal="96" workbookViewId="0">
      <selection activeCell="A7" sqref="A7"/>
    </sheetView>
  </sheetViews>
  <sheetFormatPr baseColWidth="10" defaultColWidth="11.44140625" defaultRowHeight="13.2"/>
  <cols>
    <col min="1" max="1" width="20" style="3" customWidth="1"/>
    <col min="2" max="2" width="16.44140625" style="2" customWidth="1"/>
    <col min="3" max="3" width="16.5546875" style="2" customWidth="1"/>
    <col min="4" max="4" width="16.6640625" style="2" customWidth="1"/>
    <col min="5" max="6" width="16.109375" style="2" customWidth="1"/>
    <col min="7" max="8" width="16.33203125" style="2" customWidth="1"/>
    <col min="9" max="9" width="19.33203125" style="2" customWidth="1"/>
    <col min="10" max="10" width="16.5546875" style="2" customWidth="1"/>
    <col min="11" max="11" width="16.77734375" style="2" customWidth="1"/>
    <col min="12" max="12" width="16.5546875" style="2" customWidth="1"/>
    <col min="13" max="13" width="16.6640625" style="2" customWidth="1"/>
    <col min="14" max="15" width="16.33203125" style="2" customWidth="1"/>
    <col min="16" max="16" width="17.21875" style="2" customWidth="1"/>
    <col min="17" max="18" width="16.109375" style="2" customWidth="1"/>
    <col min="19" max="19" width="16.77734375" style="2" customWidth="1"/>
    <col min="20" max="20" width="16.44140625" style="2" customWidth="1"/>
    <col min="21" max="21" width="17" style="2" customWidth="1"/>
    <col min="22" max="23" width="16.33203125" style="2" customWidth="1"/>
    <col min="24" max="24" width="21.109375" style="2" customWidth="1"/>
    <col min="25" max="25" width="18.6640625" style="2" customWidth="1"/>
    <col min="26" max="27" width="20.33203125" style="2" customWidth="1"/>
    <col min="28" max="28" width="16.44140625" style="2" customWidth="1"/>
    <col min="29" max="29" width="19.77734375" style="2" customWidth="1"/>
    <col min="30" max="30" width="19.109375" style="2" customWidth="1"/>
    <col min="31" max="31" width="17.21875" style="2" customWidth="1"/>
    <col min="32" max="32" width="20.33203125" style="2" customWidth="1"/>
    <col min="33" max="33" width="16.33203125" style="2" customWidth="1"/>
    <col min="34" max="34" width="16.44140625" style="2" customWidth="1"/>
    <col min="35" max="36" width="16.109375" style="2" customWidth="1"/>
    <col min="37" max="38" width="16.33203125" style="2" customWidth="1"/>
    <col min="39" max="39" width="16.109375" style="2" customWidth="1"/>
    <col min="40" max="40" width="21.109375" style="2" customWidth="1"/>
    <col min="41" max="41" width="21.33203125" style="2" customWidth="1"/>
    <col min="42" max="42" width="11.77734375" style="2" customWidth="1"/>
    <col min="43" max="43" width="12.109375" style="2" customWidth="1"/>
    <col min="44" max="44" width="15.44140625" style="2" customWidth="1"/>
    <col min="45" max="45" width="10.109375" style="2" customWidth="1"/>
    <col min="46" max="46" width="10.88671875" style="2" customWidth="1"/>
    <col min="47" max="47" width="11.6640625" style="2" customWidth="1"/>
    <col min="48" max="48" width="12" style="2" customWidth="1"/>
    <col min="49" max="49" width="11.6640625" style="2" customWidth="1"/>
    <col min="50" max="50" width="15" style="2" customWidth="1"/>
    <col min="51" max="51" width="9.21875" style="2" customWidth="1"/>
    <col min="52" max="52" width="9.33203125" style="2" customWidth="1"/>
    <col min="53" max="54" width="10.44140625" style="2" customWidth="1"/>
    <col min="55" max="56" width="10.33203125" style="2" customWidth="1"/>
    <col min="57" max="61" width="10.6640625" style="2" customWidth="1"/>
    <col min="62" max="62" width="10.33203125" style="2" customWidth="1"/>
    <col min="63" max="63" width="10.109375" style="2" customWidth="1"/>
    <col min="64" max="64" width="10.5546875" style="2" customWidth="1"/>
    <col min="65" max="65" width="10.33203125" style="2" customWidth="1"/>
    <col min="66" max="66" width="10.77734375" style="2" customWidth="1"/>
    <col min="67" max="68" width="11.44140625" style="2"/>
    <col min="69" max="70" width="11.6640625" style="2" customWidth="1"/>
    <col min="71" max="71" width="12.88671875" style="2" customWidth="1"/>
    <col min="72" max="72" width="10.44140625" style="2" customWidth="1"/>
    <col min="73" max="73" width="9.109375" style="2" customWidth="1"/>
    <col min="74" max="74" width="11.5546875" style="2" customWidth="1"/>
    <col min="75" max="75" width="11.77734375" style="2" customWidth="1"/>
    <col min="76" max="76" width="10.109375" style="2" customWidth="1"/>
    <col min="77" max="77" width="9.88671875" style="2" customWidth="1"/>
    <col min="78" max="78" width="10.6640625" style="2" customWidth="1"/>
    <col min="79" max="79" width="10.44140625" style="2" customWidth="1"/>
    <col min="80" max="80" width="10.21875" style="2" customWidth="1"/>
    <col min="81" max="82" width="9.77734375" style="2" customWidth="1"/>
    <col min="83" max="83" width="9.5546875" style="2" customWidth="1"/>
    <col min="84" max="84" width="9.44140625" style="2" customWidth="1"/>
    <col min="85" max="86" width="9.33203125" style="2" customWidth="1"/>
    <col min="87" max="87" width="9.44140625" style="2" customWidth="1"/>
    <col min="88" max="89" width="9.33203125" style="2" customWidth="1"/>
    <col min="90" max="90" width="16.44140625" style="2" bestFit="1" customWidth="1"/>
    <col min="91" max="16384" width="11.44140625" style="2"/>
  </cols>
  <sheetData>
    <row r="1" spans="1:86" ht="15.6">
      <c r="A1" s="60" t="s">
        <v>497</v>
      </c>
      <c r="F1" s="1"/>
    </row>
    <row r="2" spans="1:86" ht="27" customHeight="1">
      <c r="A2" s="3" t="s">
        <v>188</v>
      </c>
      <c r="B2" s="2">
        <v>1</v>
      </c>
      <c r="C2" s="2">
        <f>B2+1</f>
        <v>2</v>
      </c>
      <c r="D2" s="2">
        <f t="shared" ref="D2:J2" si="0">C2+1</f>
        <v>3</v>
      </c>
      <c r="E2" s="2">
        <f t="shared" si="0"/>
        <v>4</v>
      </c>
      <c r="F2" s="2">
        <f t="shared" si="0"/>
        <v>5</v>
      </c>
      <c r="G2" s="2">
        <f t="shared" si="0"/>
        <v>6</v>
      </c>
      <c r="H2" s="2">
        <f t="shared" si="0"/>
        <v>7</v>
      </c>
      <c r="I2" s="2">
        <f t="shared" si="0"/>
        <v>8</v>
      </c>
      <c r="J2" s="2">
        <f t="shared" si="0"/>
        <v>9</v>
      </c>
      <c r="K2" s="2">
        <f t="shared" ref="K2" si="1">J2+1</f>
        <v>10</v>
      </c>
      <c r="L2" s="2">
        <f t="shared" ref="L2" si="2">K2+1</f>
        <v>11</v>
      </c>
      <c r="M2" s="2">
        <f t="shared" ref="M2" si="3">L2+1</f>
        <v>12</v>
      </c>
      <c r="N2" s="2">
        <f t="shared" ref="N2" si="4">M2+1</f>
        <v>13</v>
      </c>
      <c r="O2" s="2">
        <f t="shared" ref="O2" si="5">N2+1</f>
        <v>14</v>
      </c>
      <c r="P2" s="2">
        <f t="shared" ref="P2" si="6">O2+1</f>
        <v>15</v>
      </c>
      <c r="Q2" s="2">
        <f t="shared" ref="Q2" si="7">P2+1</f>
        <v>16</v>
      </c>
      <c r="R2" s="2">
        <f t="shared" ref="R2" si="8">Q2+1</f>
        <v>17</v>
      </c>
      <c r="S2" s="2">
        <f t="shared" ref="S2" si="9">R2+1</f>
        <v>18</v>
      </c>
      <c r="T2" s="2">
        <f t="shared" ref="T2" si="10">S2+1</f>
        <v>19</v>
      </c>
      <c r="U2" s="2">
        <f t="shared" ref="U2" si="11">T2+1</f>
        <v>20</v>
      </c>
      <c r="V2" s="2">
        <f t="shared" ref="V2" si="12">U2+1</f>
        <v>21</v>
      </c>
      <c r="W2" s="2">
        <f t="shared" ref="W2" si="13">V2+1</f>
        <v>22</v>
      </c>
      <c r="X2" s="2">
        <f t="shared" ref="X2" si="14">W2+1</f>
        <v>23</v>
      </c>
      <c r="Y2" s="2">
        <f t="shared" ref="Y2" si="15">X2+1</f>
        <v>24</v>
      </c>
      <c r="Z2" s="2">
        <f t="shared" ref="Z2" si="16">Y2+1</f>
        <v>25</v>
      </c>
      <c r="AA2" s="2">
        <f t="shared" ref="AA2" si="17">Z2+1</f>
        <v>26</v>
      </c>
      <c r="AB2" s="2">
        <f t="shared" ref="AB2" si="18">AA2+1</f>
        <v>27</v>
      </c>
      <c r="AC2" s="2">
        <f t="shared" ref="AC2:AD2" si="19">AB2+1</f>
        <v>28</v>
      </c>
      <c r="AD2" s="2">
        <f t="shared" si="19"/>
        <v>29</v>
      </c>
      <c r="AE2" s="2">
        <f t="shared" ref="AE2:AG2" si="20">AD2+1</f>
        <v>30</v>
      </c>
      <c r="AF2" s="2">
        <f t="shared" si="20"/>
        <v>31</v>
      </c>
      <c r="AG2" s="2">
        <f t="shared" si="20"/>
        <v>32</v>
      </c>
      <c r="AH2" s="2">
        <f t="shared" ref="AH2" si="21">AG2+1</f>
        <v>33</v>
      </c>
      <c r="AI2" s="2">
        <f t="shared" ref="AI2" si="22">AH2+1</f>
        <v>34</v>
      </c>
      <c r="AJ2" s="2">
        <f t="shared" ref="AJ2" si="23">AI2+1</f>
        <v>35</v>
      </c>
      <c r="AK2" s="2">
        <f t="shared" ref="AK2" si="24">AJ2+1</f>
        <v>36</v>
      </c>
      <c r="AL2" s="2">
        <f t="shared" ref="AL2" si="25">AK2+1</f>
        <v>37</v>
      </c>
      <c r="AM2" s="2">
        <f t="shared" ref="AM2" si="26">AL2+1</f>
        <v>38</v>
      </c>
      <c r="AN2" s="2">
        <f t="shared" ref="AN2" si="27">AM2+1</f>
        <v>39</v>
      </c>
      <c r="AO2" s="2">
        <f t="shared" ref="AO2" si="28">AN2+1</f>
        <v>40</v>
      </c>
      <c r="AP2" s="2">
        <f t="shared" ref="AP2" si="29">AO2+1</f>
        <v>41</v>
      </c>
      <c r="AQ2" s="2">
        <f t="shared" ref="AQ2" si="30">AP2+1</f>
        <v>42</v>
      </c>
      <c r="AR2" s="2">
        <f t="shared" ref="AR2" si="31">AQ2+1</f>
        <v>43</v>
      </c>
      <c r="AS2" s="2">
        <f t="shared" ref="AS2" si="32">AR2+1</f>
        <v>44</v>
      </c>
      <c r="AT2" s="2">
        <f t="shared" ref="AT2:AU2" si="33">AS2+1</f>
        <v>45</v>
      </c>
      <c r="AU2" s="2">
        <f t="shared" si="33"/>
        <v>46</v>
      </c>
      <c r="AV2" s="2">
        <f t="shared" ref="AV2:AW2" si="34">AU2+1</f>
        <v>47</v>
      </c>
      <c r="AW2" s="2">
        <f t="shared" si="34"/>
        <v>48</v>
      </c>
      <c r="AX2" s="2">
        <f t="shared" ref="AX2" si="35">AW2+1</f>
        <v>49</v>
      </c>
      <c r="AY2" s="2">
        <f t="shared" ref="AY2" si="36">AX2+1</f>
        <v>50</v>
      </c>
      <c r="AZ2" s="2">
        <f t="shared" ref="AZ2" si="37">AY2+1</f>
        <v>51</v>
      </c>
      <c r="BA2" s="2">
        <f t="shared" ref="BA2" si="38">AZ2+1</f>
        <v>52</v>
      </c>
      <c r="BB2" s="2">
        <f t="shared" ref="BB2" si="39">BA2+1</f>
        <v>53</v>
      </c>
      <c r="BC2" s="2">
        <f t="shared" ref="BC2" si="40">BB2+1</f>
        <v>54</v>
      </c>
      <c r="BD2" s="2">
        <f t="shared" ref="BD2" si="41">BC2+1</f>
        <v>55</v>
      </c>
      <c r="BE2" s="2">
        <f t="shared" ref="BE2" si="42">BD2+1</f>
        <v>56</v>
      </c>
      <c r="BF2" s="2">
        <f t="shared" ref="BF2" si="43">BE2+1</f>
        <v>57</v>
      </c>
      <c r="BG2" s="2">
        <f t="shared" ref="BG2" si="44">BF2+1</f>
        <v>58</v>
      </c>
      <c r="BH2" s="2">
        <f t="shared" ref="BH2" si="45">BG2+1</f>
        <v>59</v>
      </c>
      <c r="BI2" s="2">
        <f t="shared" ref="BI2" si="46">BH2+1</f>
        <v>60</v>
      </c>
      <c r="BJ2" s="2">
        <f t="shared" ref="BJ2" si="47">BI2+1</f>
        <v>61</v>
      </c>
      <c r="BK2" s="2">
        <f t="shared" ref="BK2" si="48">BJ2+1</f>
        <v>62</v>
      </c>
      <c r="BL2" s="2">
        <f t="shared" ref="BL2" si="49">BK2+1</f>
        <v>63</v>
      </c>
      <c r="BM2" s="2">
        <f t="shared" ref="BM2" si="50">BL2+1</f>
        <v>64</v>
      </c>
      <c r="BN2" s="2">
        <f t="shared" ref="BN2" si="51">BM2+1</f>
        <v>65</v>
      </c>
      <c r="BO2" s="2">
        <f t="shared" ref="BO2" si="52">BN2+1</f>
        <v>66</v>
      </c>
      <c r="BP2" s="2">
        <f t="shared" ref="BP2" si="53">BO2+1</f>
        <v>67</v>
      </c>
      <c r="BQ2" s="2">
        <f t="shared" ref="BQ2" si="54">BP2+1</f>
        <v>68</v>
      </c>
      <c r="BR2" s="2">
        <f t="shared" ref="BR2" si="55">BQ2+1</f>
        <v>69</v>
      </c>
      <c r="BS2" s="2">
        <f t="shared" ref="BS2" si="56">BR2+1</f>
        <v>70</v>
      </c>
      <c r="BT2" s="2">
        <f t="shared" ref="BT2" si="57">BS2+1</f>
        <v>71</v>
      </c>
      <c r="BU2" s="2">
        <f t="shared" ref="BU2" si="58">BT2+1</f>
        <v>72</v>
      </c>
      <c r="BV2" s="2">
        <f t="shared" ref="BV2" si="59">BU2+1</f>
        <v>73</v>
      </c>
      <c r="BW2" s="2">
        <f t="shared" ref="BW2" si="60">BV2+1</f>
        <v>74</v>
      </c>
      <c r="BX2" s="2">
        <f t="shared" ref="BX2" si="61">BW2+1</f>
        <v>75</v>
      </c>
      <c r="BY2" s="2">
        <f t="shared" ref="BY2" si="62">BX2+1</f>
        <v>76</v>
      </c>
      <c r="BZ2" s="2">
        <f t="shared" ref="BZ2" si="63">BY2+1</f>
        <v>77</v>
      </c>
      <c r="CA2" s="2">
        <f t="shared" ref="CA2" si="64">BZ2+1</f>
        <v>78</v>
      </c>
      <c r="CB2" s="2">
        <f t="shared" ref="CB2" si="65">CA2+1</f>
        <v>79</v>
      </c>
      <c r="CC2" s="2">
        <f t="shared" ref="CC2" si="66">CB2+1</f>
        <v>80</v>
      </c>
      <c r="CD2" s="2">
        <f t="shared" ref="CD2" si="67">CC2+1</f>
        <v>81</v>
      </c>
      <c r="CE2" s="2">
        <f t="shared" ref="CE2" si="68">CD2+1</f>
        <v>82</v>
      </c>
      <c r="CF2" s="2">
        <f t="shared" ref="CF2" si="69">CE2+1</f>
        <v>83</v>
      </c>
      <c r="CG2" s="2">
        <f t="shared" ref="CG2" si="70">CF2+1</f>
        <v>84</v>
      </c>
      <c r="CH2" s="2">
        <f t="shared" ref="CH2" si="71">CG2+1</f>
        <v>85</v>
      </c>
    </row>
    <row r="3" spans="1:86" ht="52.5" customHeight="1">
      <c r="A3" s="3" t="s">
        <v>189</v>
      </c>
      <c r="B3" s="2" t="s">
        <v>2</v>
      </c>
      <c r="C3" s="2" t="s">
        <v>190</v>
      </c>
      <c r="D3" s="2" t="s">
        <v>5</v>
      </c>
      <c r="E3" s="2" t="s">
        <v>191</v>
      </c>
      <c r="F3" s="2" t="s">
        <v>3</v>
      </c>
      <c r="G3" s="2" t="s">
        <v>4</v>
      </c>
      <c r="H3" s="2" t="s">
        <v>6</v>
      </c>
      <c r="I3" s="2" t="s">
        <v>192</v>
      </c>
      <c r="J3" s="2" t="s">
        <v>193</v>
      </c>
      <c r="K3" s="2" t="s">
        <v>194</v>
      </c>
      <c r="L3" s="2" t="s">
        <v>195</v>
      </c>
      <c r="M3" s="2" t="s">
        <v>196</v>
      </c>
      <c r="N3" s="2" t="s">
        <v>197</v>
      </c>
      <c r="O3" s="2" t="s">
        <v>198</v>
      </c>
      <c r="P3" s="2" t="s">
        <v>199</v>
      </c>
      <c r="Q3" s="2" t="s">
        <v>200</v>
      </c>
      <c r="R3" s="2" t="s">
        <v>201</v>
      </c>
      <c r="S3" s="2" t="s">
        <v>202</v>
      </c>
      <c r="T3" s="2" t="s">
        <v>203</v>
      </c>
      <c r="U3" s="2" t="s">
        <v>204</v>
      </c>
      <c r="V3" s="2" t="s">
        <v>205</v>
      </c>
      <c r="W3" s="2" t="s">
        <v>206</v>
      </c>
      <c r="X3" s="2" t="s">
        <v>207</v>
      </c>
      <c r="Y3" s="2" t="s">
        <v>208</v>
      </c>
      <c r="Z3" s="2" t="s">
        <v>209</v>
      </c>
      <c r="AA3" s="2" t="s">
        <v>210</v>
      </c>
      <c r="AB3" s="2" t="s">
        <v>24</v>
      </c>
      <c r="AC3" s="2" t="s">
        <v>25</v>
      </c>
      <c r="AD3" s="2" t="s">
        <v>27</v>
      </c>
      <c r="AE3" s="2" t="s">
        <v>28</v>
      </c>
      <c r="AF3" s="2" t="s">
        <v>26</v>
      </c>
      <c r="AG3" s="2" t="s">
        <v>31</v>
      </c>
      <c r="AH3" s="2" t="s">
        <v>32</v>
      </c>
      <c r="AI3" s="2" t="s">
        <v>33</v>
      </c>
      <c r="AJ3" s="2" t="s">
        <v>34</v>
      </c>
      <c r="AK3" s="2" t="s">
        <v>35</v>
      </c>
      <c r="AL3" s="2" t="s">
        <v>36</v>
      </c>
      <c r="AM3" s="2" t="s">
        <v>37</v>
      </c>
      <c r="AN3" s="2" t="s">
        <v>481</v>
      </c>
      <c r="AO3" s="2" t="s">
        <v>482</v>
      </c>
      <c r="AP3" s="2" t="s">
        <v>211</v>
      </c>
      <c r="AQ3" s="2" t="s">
        <v>44</v>
      </c>
      <c r="AR3" s="2" t="s">
        <v>48</v>
      </c>
      <c r="AS3" s="2" t="s">
        <v>53</v>
      </c>
      <c r="AT3" s="2" t="s">
        <v>55</v>
      </c>
      <c r="AU3" s="2" t="s">
        <v>77</v>
      </c>
      <c r="AV3" s="2" t="s">
        <v>79</v>
      </c>
      <c r="AW3" s="2" t="s">
        <v>80</v>
      </c>
      <c r="AX3" s="2" t="s">
        <v>84</v>
      </c>
      <c r="AY3" s="2" t="s">
        <v>213</v>
      </c>
      <c r="AZ3" s="2" t="s">
        <v>214</v>
      </c>
      <c r="BA3" s="2" t="s">
        <v>90</v>
      </c>
      <c r="BB3" s="2" t="s">
        <v>94</v>
      </c>
      <c r="BC3" s="2" t="s">
        <v>484</v>
      </c>
      <c r="BD3" s="2" t="s">
        <v>459</v>
      </c>
      <c r="BE3" s="2" t="s">
        <v>478</v>
      </c>
      <c r="BF3" s="2" t="s">
        <v>479</v>
      </c>
      <c r="BG3" s="2" t="s">
        <v>480</v>
      </c>
      <c r="BH3" s="2" t="s">
        <v>483</v>
      </c>
      <c r="BI3" s="2" t="s">
        <v>107</v>
      </c>
      <c r="BJ3" s="2" t="s">
        <v>44</v>
      </c>
      <c r="BK3" s="2" t="s">
        <v>215</v>
      </c>
      <c r="BL3" s="2" t="s">
        <v>216</v>
      </c>
      <c r="BM3" s="2" t="s">
        <v>217</v>
      </c>
      <c r="BN3" s="2" t="s">
        <v>112</v>
      </c>
      <c r="BO3" s="2" t="s">
        <v>114</v>
      </c>
      <c r="BP3" s="2" t="s">
        <v>477</v>
      </c>
      <c r="BQ3" s="2" t="s">
        <v>120</v>
      </c>
      <c r="BR3" s="2" t="s">
        <v>121</v>
      </c>
      <c r="BS3" s="2" t="s">
        <v>122</v>
      </c>
      <c r="BT3" s="2" t="s">
        <v>123</v>
      </c>
      <c r="BU3" s="2" t="s">
        <v>127</v>
      </c>
      <c r="BV3" s="2" t="s">
        <v>131</v>
      </c>
      <c r="BW3" s="2" t="s">
        <v>134</v>
      </c>
      <c r="BX3" s="2" t="s">
        <v>135</v>
      </c>
      <c r="BY3" s="2" t="s">
        <v>138</v>
      </c>
      <c r="BZ3" s="2" t="s">
        <v>140</v>
      </c>
      <c r="CA3" s="2" t="s">
        <v>107</v>
      </c>
      <c r="CB3" s="2" t="s">
        <v>218</v>
      </c>
      <c r="CC3" s="2" t="s">
        <v>219</v>
      </c>
      <c r="CD3" s="2" t="s">
        <v>220</v>
      </c>
      <c r="CE3" s="2" t="s">
        <v>221</v>
      </c>
      <c r="CF3" s="2" t="s">
        <v>222</v>
      </c>
      <c r="CG3" s="2" t="s">
        <v>223</v>
      </c>
      <c r="CH3" s="2" t="s">
        <v>224</v>
      </c>
    </row>
    <row r="4" spans="1:86" ht="15.6" customHeight="1">
      <c r="A4" s="3" t="s">
        <v>225</v>
      </c>
      <c r="B4" s="2" t="b">
        <v>1</v>
      </c>
      <c r="C4" s="2" t="b">
        <v>1</v>
      </c>
      <c r="D4" s="2" t="b">
        <v>1</v>
      </c>
      <c r="E4" s="2" t="b">
        <v>1</v>
      </c>
      <c r="F4" s="2" t="b">
        <v>1</v>
      </c>
      <c r="G4" s="2" t="b">
        <v>1</v>
      </c>
      <c r="H4" s="2" t="b">
        <v>1</v>
      </c>
      <c r="I4" s="2" t="b">
        <v>1</v>
      </c>
      <c r="J4" s="2" t="b">
        <v>1</v>
      </c>
      <c r="K4" s="2" t="b">
        <v>1</v>
      </c>
      <c r="L4" s="2" t="b">
        <v>1</v>
      </c>
      <c r="M4" s="2" t="b">
        <v>1</v>
      </c>
      <c r="N4" s="2" t="b">
        <v>1</v>
      </c>
      <c r="O4" s="2" t="b">
        <v>1</v>
      </c>
      <c r="P4" s="2" t="b">
        <v>1</v>
      </c>
      <c r="Q4" s="2" t="b">
        <v>1</v>
      </c>
      <c r="R4" s="2" t="b">
        <v>1</v>
      </c>
      <c r="S4" s="2" t="b">
        <v>1</v>
      </c>
      <c r="T4" s="2" t="b">
        <v>0</v>
      </c>
      <c r="U4" s="2" t="b">
        <v>0</v>
      </c>
      <c r="V4" s="2" t="b">
        <v>0</v>
      </c>
      <c r="W4" s="2" t="b">
        <v>0</v>
      </c>
      <c r="X4" s="2" t="b">
        <v>0</v>
      </c>
      <c r="Y4" s="2" t="b">
        <v>0</v>
      </c>
      <c r="Z4" s="2" t="b">
        <v>0</v>
      </c>
      <c r="AA4" s="2" t="b">
        <v>0</v>
      </c>
      <c r="AB4" s="2" t="b">
        <v>1</v>
      </c>
      <c r="AC4" s="9" t="b">
        <v>1</v>
      </c>
      <c r="AD4" s="9" t="b">
        <v>1</v>
      </c>
      <c r="AE4" s="9" t="b">
        <v>0</v>
      </c>
      <c r="AF4" s="9" t="b">
        <v>1</v>
      </c>
      <c r="AG4" s="2" t="b">
        <v>0</v>
      </c>
      <c r="AH4" s="2" t="b">
        <v>0</v>
      </c>
      <c r="AI4" s="2" t="b">
        <v>0</v>
      </c>
      <c r="AJ4" s="2" t="b">
        <v>0</v>
      </c>
      <c r="AK4" s="2" t="b">
        <v>0</v>
      </c>
      <c r="AL4" s="2" t="b">
        <v>0</v>
      </c>
      <c r="AM4" s="2" t="b">
        <v>0</v>
      </c>
      <c r="AN4" s="9" t="b">
        <v>1</v>
      </c>
      <c r="AO4" s="2" t="b">
        <v>0</v>
      </c>
      <c r="AP4" s="2" t="b">
        <v>0</v>
      </c>
      <c r="AQ4" s="2" t="b">
        <v>0</v>
      </c>
      <c r="AR4" s="2" t="b">
        <v>0</v>
      </c>
      <c r="AS4" s="2" t="b">
        <v>0</v>
      </c>
      <c r="AT4" s="2" t="b">
        <v>0</v>
      </c>
      <c r="AU4" s="2" t="b">
        <v>0</v>
      </c>
      <c r="AV4" s="2" t="b">
        <v>0</v>
      </c>
      <c r="AW4" s="2" t="b">
        <v>0</v>
      </c>
      <c r="AX4" s="2" t="b">
        <v>0</v>
      </c>
      <c r="AY4" s="2" t="b">
        <v>0</v>
      </c>
      <c r="AZ4" s="2" t="b">
        <v>0</v>
      </c>
      <c r="BA4" s="2" t="b">
        <v>0</v>
      </c>
      <c r="BB4" s="2" t="b">
        <v>0</v>
      </c>
      <c r="BC4" s="2" t="b">
        <v>0</v>
      </c>
      <c r="BD4" s="2" t="b">
        <v>0</v>
      </c>
      <c r="BE4" s="2" t="b">
        <v>0</v>
      </c>
      <c r="BF4" s="2" t="b">
        <v>0</v>
      </c>
      <c r="BG4" s="2" t="b">
        <v>0</v>
      </c>
      <c r="BH4" s="2" t="b">
        <v>0</v>
      </c>
      <c r="BI4" s="2" t="b">
        <v>0</v>
      </c>
      <c r="BJ4" s="2" t="b">
        <v>0</v>
      </c>
      <c r="BK4" s="2" t="b">
        <v>0</v>
      </c>
      <c r="BL4" s="2" t="b">
        <v>0</v>
      </c>
      <c r="BM4" s="2" t="b">
        <v>0</v>
      </c>
      <c r="BN4" s="2" t="b">
        <v>0</v>
      </c>
      <c r="BO4" s="2" t="b">
        <v>0</v>
      </c>
      <c r="BP4" s="2" t="b">
        <v>0</v>
      </c>
      <c r="BQ4" s="2" t="b">
        <v>0</v>
      </c>
      <c r="BR4" s="2" t="b">
        <v>0</v>
      </c>
      <c r="BS4" s="2" t="b">
        <v>0</v>
      </c>
      <c r="BT4" s="2" t="b">
        <v>0</v>
      </c>
      <c r="BU4" s="2" t="b">
        <v>0</v>
      </c>
      <c r="BV4" s="2" t="b">
        <v>0</v>
      </c>
      <c r="BW4" s="2" t="b">
        <v>0</v>
      </c>
      <c r="BX4" s="2" t="b">
        <v>0</v>
      </c>
      <c r="BY4" s="2" t="b">
        <v>0</v>
      </c>
      <c r="BZ4" s="2" t="b">
        <v>0</v>
      </c>
      <c r="CA4" s="2" t="b">
        <v>0</v>
      </c>
      <c r="CB4" s="2" t="b">
        <v>0</v>
      </c>
      <c r="CC4" s="2" t="b">
        <v>0</v>
      </c>
      <c r="CD4" s="2" t="b">
        <v>0</v>
      </c>
      <c r="CE4" s="2" t="b">
        <v>0</v>
      </c>
      <c r="CF4" s="2" t="b">
        <v>0</v>
      </c>
      <c r="CG4" s="2" t="b">
        <v>0</v>
      </c>
      <c r="CH4" s="2" t="b">
        <v>0</v>
      </c>
    </row>
    <row r="5" spans="1:86" ht="30.9" customHeight="1">
      <c r="A5" s="4" t="s">
        <v>226</v>
      </c>
      <c r="B5" s="5"/>
      <c r="C5" s="5"/>
      <c r="AC5" s="9"/>
      <c r="AD5" s="9"/>
      <c r="AE5" s="9"/>
      <c r="AF5" s="9"/>
      <c r="AN5" s="9"/>
    </row>
    <row r="6" spans="1:86" ht="31.8" customHeight="1">
      <c r="A6" s="4" t="s">
        <v>227</v>
      </c>
      <c r="B6" s="12" t="s">
        <v>0</v>
      </c>
      <c r="C6" s="12" t="s">
        <v>0</v>
      </c>
      <c r="D6" s="12" t="s">
        <v>0</v>
      </c>
      <c r="E6" s="12" t="s">
        <v>0</v>
      </c>
      <c r="F6" s="12" t="s">
        <v>0</v>
      </c>
      <c r="G6" s="12" t="s">
        <v>0</v>
      </c>
      <c r="H6" s="12" t="s">
        <v>0</v>
      </c>
      <c r="I6" s="12" t="s">
        <v>0</v>
      </c>
      <c r="J6" s="12" t="s">
        <v>0</v>
      </c>
      <c r="K6" s="12" t="s">
        <v>0</v>
      </c>
      <c r="L6" s="12" t="s">
        <v>0</v>
      </c>
      <c r="M6" s="12" t="s">
        <v>0</v>
      </c>
      <c r="N6" s="12" t="s">
        <v>0</v>
      </c>
      <c r="O6" s="12" t="s">
        <v>0</v>
      </c>
      <c r="P6" s="12" t="s">
        <v>0</v>
      </c>
      <c r="Q6" s="12" t="s">
        <v>0</v>
      </c>
      <c r="R6" s="12" t="s">
        <v>0</v>
      </c>
      <c r="S6" s="12" t="s">
        <v>0</v>
      </c>
      <c r="T6" s="12" t="s">
        <v>0</v>
      </c>
      <c r="U6" s="12" t="s">
        <v>0</v>
      </c>
      <c r="V6" s="12" t="s">
        <v>0</v>
      </c>
      <c r="W6" s="12" t="s">
        <v>0</v>
      </c>
      <c r="X6" s="12" t="s">
        <v>0</v>
      </c>
      <c r="Y6" s="12" t="s">
        <v>0</v>
      </c>
      <c r="Z6" s="12" t="s">
        <v>0</v>
      </c>
      <c r="AA6" s="12" t="s">
        <v>0</v>
      </c>
      <c r="AB6" s="12" t="s">
        <v>0</v>
      </c>
      <c r="AC6" s="12" t="s">
        <v>0</v>
      </c>
      <c r="AD6" s="12" t="s">
        <v>0</v>
      </c>
      <c r="AE6" s="12" t="s">
        <v>0</v>
      </c>
      <c r="AF6" s="12" t="s">
        <v>0</v>
      </c>
      <c r="AG6" s="12" t="s">
        <v>0</v>
      </c>
      <c r="AH6" s="12" t="s">
        <v>0</v>
      </c>
      <c r="AI6" s="12" t="s">
        <v>0</v>
      </c>
      <c r="AJ6" s="12" t="s">
        <v>0</v>
      </c>
      <c r="AK6" s="12" t="s">
        <v>0</v>
      </c>
      <c r="AL6" s="12" t="s">
        <v>0</v>
      </c>
      <c r="AM6" s="12" t="s">
        <v>0</v>
      </c>
      <c r="AN6" s="12" t="s">
        <v>0</v>
      </c>
      <c r="AO6" s="12" t="s">
        <v>0</v>
      </c>
      <c r="AP6" s="13" t="s">
        <v>228</v>
      </c>
      <c r="AQ6" s="13" t="s">
        <v>228</v>
      </c>
      <c r="AR6" s="13" t="s">
        <v>228</v>
      </c>
      <c r="AS6" s="13" t="s">
        <v>228</v>
      </c>
      <c r="AT6" s="13" t="s">
        <v>228</v>
      </c>
      <c r="AU6" s="33" t="s">
        <v>74</v>
      </c>
      <c r="AV6" s="33" t="s">
        <v>74</v>
      </c>
      <c r="AW6" s="33" t="s">
        <v>74</v>
      </c>
      <c r="AX6" s="33" t="s">
        <v>74</v>
      </c>
      <c r="AY6" s="33" t="s">
        <v>74</v>
      </c>
      <c r="AZ6" s="33" t="s">
        <v>74</v>
      </c>
      <c r="BA6" s="33" t="s">
        <v>74</v>
      </c>
      <c r="BB6" s="33" t="s">
        <v>74</v>
      </c>
      <c r="BC6" s="33" t="s">
        <v>74</v>
      </c>
      <c r="BD6" s="33" t="s">
        <v>74</v>
      </c>
      <c r="BE6" s="33" t="s">
        <v>74</v>
      </c>
      <c r="BF6" s="33" t="s">
        <v>74</v>
      </c>
      <c r="BG6" s="33" t="s">
        <v>74</v>
      </c>
      <c r="BH6" s="33" t="s">
        <v>74</v>
      </c>
      <c r="BI6" s="33" t="s">
        <v>74</v>
      </c>
      <c r="BJ6" s="33" t="s">
        <v>74</v>
      </c>
      <c r="BK6" s="33" t="s">
        <v>74</v>
      </c>
      <c r="BL6" s="33" t="s">
        <v>74</v>
      </c>
      <c r="BM6" s="33" t="s">
        <v>74</v>
      </c>
      <c r="BN6" s="33" t="s">
        <v>74</v>
      </c>
      <c r="BO6" s="33" t="s">
        <v>74</v>
      </c>
      <c r="BP6" s="33" t="s">
        <v>74</v>
      </c>
      <c r="BQ6" s="33" t="s">
        <v>74</v>
      </c>
      <c r="BR6" s="33" t="s">
        <v>74</v>
      </c>
      <c r="BS6" s="33" t="s">
        <v>74</v>
      </c>
      <c r="BT6" s="33" t="s">
        <v>74</v>
      </c>
      <c r="BU6" s="33" t="s">
        <v>74</v>
      </c>
      <c r="BV6" s="33" t="s">
        <v>74</v>
      </c>
      <c r="BW6" s="33" t="s">
        <v>74</v>
      </c>
      <c r="BX6" s="33" t="s">
        <v>74</v>
      </c>
      <c r="BY6" s="33" t="s">
        <v>74</v>
      </c>
      <c r="BZ6" s="33" t="s">
        <v>74</v>
      </c>
      <c r="CA6" s="33" t="s">
        <v>74</v>
      </c>
      <c r="CB6" s="33" t="s">
        <v>74</v>
      </c>
      <c r="CC6" s="33" t="s">
        <v>74</v>
      </c>
      <c r="CD6" s="33" t="s">
        <v>74</v>
      </c>
      <c r="CE6" s="33" t="s">
        <v>74</v>
      </c>
      <c r="CF6" s="33" t="s">
        <v>74</v>
      </c>
      <c r="CG6" s="33" t="s">
        <v>74</v>
      </c>
      <c r="CH6" s="33" t="s">
        <v>74</v>
      </c>
    </row>
    <row r="7" spans="1:86" ht="30.9" customHeight="1">
      <c r="A7" s="4" t="s">
        <v>229</v>
      </c>
      <c r="B7" s="2" t="s">
        <v>1</v>
      </c>
      <c r="C7" s="2" t="s">
        <v>1</v>
      </c>
      <c r="D7" s="2" t="s">
        <v>1</v>
      </c>
      <c r="E7" s="2" t="s">
        <v>1</v>
      </c>
      <c r="F7" s="2" t="s">
        <v>1</v>
      </c>
      <c r="G7" s="2" t="s">
        <v>1</v>
      </c>
      <c r="H7" s="2" t="s">
        <v>1</v>
      </c>
      <c r="I7" s="2" t="s">
        <v>1</v>
      </c>
      <c r="J7" s="2" t="s">
        <v>9</v>
      </c>
      <c r="K7" s="2" t="s">
        <v>9</v>
      </c>
      <c r="L7" s="2" t="s">
        <v>9</v>
      </c>
      <c r="M7" s="2" t="s">
        <v>9</v>
      </c>
      <c r="N7" s="2" t="s">
        <v>9</v>
      </c>
      <c r="O7" s="2" t="s">
        <v>9</v>
      </c>
      <c r="P7" s="2" t="s">
        <v>9</v>
      </c>
      <c r="Q7" s="2" t="s">
        <v>9</v>
      </c>
      <c r="R7" s="2" t="s">
        <v>9</v>
      </c>
      <c r="S7" s="2" t="s">
        <v>9</v>
      </c>
      <c r="T7" s="2" t="s">
        <v>9</v>
      </c>
      <c r="U7" s="2" t="s">
        <v>9</v>
      </c>
      <c r="V7" s="2" t="s">
        <v>9</v>
      </c>
      <c r="W7" s="2" t="s">
        <v>9</v>
      </c>
      <c r="X7" s="2" t="s">
        <v>9</v>
      </c>
      <c r="Y7" s="2" t="s">
        <v>9</v>
      </c>
      <c r="Z7" s="2" t="s">
        <v>9</v>
      </c>
      <c r="AA7" s="2" t="s">
        <v>9</v>
      </c>
      <c r="AB7" s="2" t="s">
        <v>23</v>
      </c>
      <c r="AC7" s="2" t="s">
        <v>23</v>
      </c>
      <c r="AD7" s="2" t="s">
        <v>23</v>
      </c>
      <c r="AE7" s="2" t="s">
        <v>23</v>
      </c>
      <c r="AF7" s="2" t="s">
        <v>23</v>
      </c>
      <c r="AG7" s="2" t="s">
        <v>30</v>
      </c>
      <c r="AH7" s="2" t="s">
        <v>30</v>
      </c>
      <c r="AI7" s="2" t="s">
        <v>30</v>
      </c>
      <c r="AJ7" s="2" t="s">
        <v>30</v>
      </c>
      <c r="AK7" s="2" t="s">
        <v>30</v>
      </c>
      <c r="AL7" s="2" t="s">
        <v>30</v>
      </c>
      <c r="AM7" s="2" t="s">
        <v>30</v>
      </c>
      <c r="AN7" s="2" t="s">
        <v>38</v>
      </c>
      <c r="AO7" s="2" t="s">
        <v>38</v>
      </c>
      <c r="AU7" s="2" t="s">
        <v>76</v>
      </c>
      <c r="AV7" s="2" t="s">
        <v>76</v>
      </c>
      <c r="AW7" s="2" t="s">
        <v>76</v>
      </c>
      <c r="AX7" s="2" t="s">
        <v>76</v>
      </c>
      <c r="AY7" s="2" t="s">
        <v>76</v>
      </c>
      <c r="AZ7" s="2" t="s">
        <v>76</v>
      </c>
      <c r="BA7" s="2" t="s">
        <v>89</v>
      </c>
      <c r="BB7" s="2" t="s">
        <v>89</v>
      </c>
      <c r="BC7" s="2" t="s">
        <v>89</v>
      </c>
      <c r="BD7" s="2" t="s">
        <v>89</v>
      </c>
      <c r="BE7" s="2" t="s">
        <v>89</v>
      </c>
      <c r="BF7" s="2" t="s">
        <v>89</v>
      </c>
      <c r="BG7" s="2" t="s">
        <v>89</v>
      </c>
      <c r="BH7" s="2" t="s">
        <v>89</v>
      </c>
      <c r="BI7" s="2" t="s">
        <v>89</v>
      </c>
      <c r="BJ7" s="2" t="s">
        <v>89</v>
      </c>
      <c r="BK7" s="2" t="s">
        <v>89</v>
      </c>
      <c r="BL7" s="2" t="s">
        <v>89</v>
      </c>
      <c r="BM7" s="2" t="s">
        <v>89</v>
      </c>
      <c r="BN7" s="2" t="s">
        <v>111</v>
      </c>
      <c r="BO7" s="2" t="s">
        <v>111</v>
      </c>
      <c r="BP7" s="2" t="s">
        <v>111</v>
      </c>
      <c r="BQ7" s="2" t="s">
        <v>111</v>
      </c>
      <c r="BR7" s="2" t="s">
        <v>111</v>
      </c>
      <c r="BS7" s="2" t="s">
        <v>111</v>
      </c>
      <c r="BT7" s="2" t="s">
        <v>111</v>
      </c>
      <c r="BU7" s="2" t="s">
        <v>111</v>
      </c>
      <c r="BV7" s="2" t="s">
        <v>111</v>
      </c>
      <c r="BW7" s="2" t="s">
        <v>111</v>
      </c>
      <c r="BX7" s="2" t="s">
        <v>111</v>
      </c>
      <c r="BY7" s="2" t="s">
        <v>111</v>
      </c>
      <c r="BZ7" s="2" t="s">
        <v>111</v>
      </c>
      <c r="CA7" s="2" t="s">
        <v>111</v>
      </c>
      <c r="CB7" s="2" t="s">
        <v>111</v>
      </c>
      <c r="CC7" s="2" t="s">
        <v>111</v>
      </c>
      <c r="CD7" s="2" t="s">
        <v>111</v>
      </c>
      <c r="CE7" s="2" t="s">
        <v>111</v>
      </c>
      <c r="CF7" s="2" t="s">
        <v>111</v>
      </c>
      <c r="CG7" s="2" t="s">
        <v>111</v>
      </c>
      <c r="CH7" s="2" t="s">
        <v>111</v>
      </c>
    </row>
    <row r="8" spans="1:86" ht="15.6" customHeight="1">
      <c r="A8" s="4" t="s">
        <v>230</v>
      </c>
      <c r="B8" s="2" t="s">
        <v>506</v>
      </c>
      <c r="C8" s="2" t="s">
        <v>507</v>
      </c>
      <c r="D8" s="2" t="s">
        <v>508</v>
      </c>
      <c r="E8" s="2" t="s">
        <v>509</v>
      </c>
      <c r="F8" s="2" t="s">
        <v>510</v>
      </c>
      <c r="G8" s="2" t="s">
        <v>511</v>
      </c>
      <c r="H8" s="2" t="s">
        <v>512</v>
      </c>
      <c r="I8" s="2" t="s">
        <v>513</v>
      </c>
      <c r="J8" s="2" t="s">
        <v>514</v>
      </c>
      <c r="K8" s="2" t="s">
        <v>515</v>
      </c>
      <c r="L8" s="2" t="s">
        <v>516</v>
      </c>
      <c r="M8" s="2" t="s">
        <v>517</v>
      </c>
      <c r="N8" s="2" t="s">
        <v>518</v>
      </c>
      <c r="O8" s="2" t="s">
        <v>519</v>
      </c>
      <c r="P8" s="2" t="s">
        <v>502</v>
      </c>
      <c r="Q8" s="2" t="s">
        <v>467</v>
      </c>
      <c r="R8" s="2" t="s">
        <v>503</v>
      </c>
      <c r="S8" s="2" t="s">
        <v>231</v>
      </c>
      <c r="T8" s="2" t="s">
        <v>504</v>
      </c>
      <c r="U8" s="2" t="s">
        <v>232</v>
      </c>
      <c r="V8" s="2" t="s">
        <v>505</v>
      </c>
      <c r="W8" s="2" t="s">
        <v>233</v>
      </c>
      <c r="X8" s="2" t="s">
        <v>520</v>
      </c>
      <c r="Y8" s="2" t="s">
        <v>521</v>
      </c>
      <c r="Z8" s="2" t="s">
        <v>522</v>
      </c>
      <c r="AA8" s="2" t="s">
        <v>523</v>
      </c>
      <c r="AB8" s="2" t="s">
        <v>524</v>
      </c>
      <c r="AC8" s="2" t="s">
        <v>525</v>
      </c>
      <c r="AD8" s="2" t="s">
        <v>526</v>
      </c>
      <c r="AE8" s="2" t="s">
        <v>527</v>
      </c>
      <c r="AF8" s="2" t="s">
        <v>528</v>
      </c>
      <c r="AG8" s="2" t="s">
        <v>529</v>
      </c>
      <c r="AH8" s="2" t="s">
        <v>530</v>
      </c>
      <c r="AI8" s="2" t="s">
        <v>531</v>
      </c>
      <c r="AJ8" s="2" t="s">
        <v>532</v>
      </c>
      <c r="AK8" s="2" t="s">
        <v>533</v>
      </c>
      <c r="AL8" s="2" t="s">
        <v>534</v>
      </c>
      <c r="AM8" s="2" t="s">
        <v>535</v>
      </c>
      <c r="AN8" s="2" t="s">
        <v>536</v>
      </c>
      <c r="AO8" s="2" t="s">
        <v>537</v>
      </c>
      <c r="AP8" s="2" t="s">
        <v>538</v>
      </c>
      <c r="AQ8" s="2" t="s">
        <v>539</v>
      </c>
      <c r="AR8" s="2" t="s">
        <v>540</v>
      </c>
      <c r="AS8" s="2" t="s">
        <v>541</v>
      </c>
      <c r="AT8" s="2" t="s">
        <v>542</v>
      </c>
      <c r="AU8" s="2" t="s">
        <v>543</v>
      </c>
      <c r="AV8" s="2" t="s">
        <v>468</v>
      </c>
      <c r="AW8" s="2" t="s">
        <v>469</v>
      </c>
      <c r="AX8" s="2" t="s">
        <v>470</v>
      </c>
      <c r="AY8" s="2" t="s">
        <v>471</v>
      </c>
      <c r="AZ8" s="2" t="s">
        <v>544</v>
      </c>
      <c r="BA8" s="2" t="s">
        <v>234</v>
      </c>
      <c r="BB8" s="2" t="s">
        <v>235</v>
      </c>
      <c r="BC8" s="2" t="s">
        <v>236</v>
      </c>
      <c r="BD8" s="2" t="s">
        <v>237</v>
      </c>
      <c r="BE8" s="2" t="s">
        <v>545</v>
      </c>
      <c r="BF8" s="2" t="s">
        <v>546</v>
      </c>
      <c r="BG8" s="2" t="s">
        <v>547</v>
      </c>
      <c r="BH8" s="2" t="s">
        <v>548</v>
      </c>
      <c r="BI8" s="2" t="s">
        <v>549</v>
      </c>
      <c r="BJ8" s="2" t="s">
        <v>238</v>
      </c>
      <c r="BK8" s="2" t="s">
        <v>239</v>
      </c>
      <c r="BL8" s="2" t="s">
        <v>240</v>
      </c>
      <c r="BM8" s="2" t="s">
        <v>241</v>
      </c>
      <c r="BN8" s="2" t="s">
        <v>242</v>
      </c>
      <c r="BO8" s="2" t="s">
        <v>243</v>
      </c>
      <c r="BP8" s="2" t="s">
        <v>244</v>
      </c>
      <c r="BQ8" s="2" t="s">
        <v>550</v>
      </c>
      <c r="BR8" s="2" t="s">
        <v>551</v>
      </c>
      <c r="BS8" s="2" t="s">
        <v>552</v>
      </c>
      <c r="BT8" s="2" t="s">
        <v>553</v>
      </c>
      <c r="BU8" s="2" t="s">
        <v>554</v>
      </c>
      <c r="BV8" s="2" t="s">
        <v>555</v>
      </c>
      <c r="BW8" s="2" t="s">
        <v>245</v>
      </c>
      <c r="BX8" s="2" t="s">
        <v>246</v>
      </c>
      <c r="BY8" s="2" t="s">
        <v>247</v>
      </c>
      <c r="BZ8" s="2" t="s">
        <v>556</v>
      </c>
      <c r="CA8" s="2" t="s">
        <v>248</v>
      </c>
      <c r="CB8" s="2" t="s">
        <v>249</v>
      </c>
      <c r="CC8" s="2" t="s">
        <v>250</v>
      </c>
      <c r="CD8" s="2" t="s">
        <v>251</v>
      </c>
      <c r="CE8" s="2" t="s">
        <v>252</v>
      </c>
      <c r="CF8" s="2" t="s">
        <v>253</v>
      </c>
      <c r="CG8" s="2" t="s">
        <v>254</v>
      </c>
      <c r="CH8" s="2" t="s">
        <v>255</v>
      </c>
    </row>
    <row r="9" spans="1:86" ht="15.6" customHeight="1">
      <c r="A9" s="3" t="s">
        <v>256</v>
      </c>
      <c r="B9" s="2" t="s">
        <v>257</v>
      </c>
      <c r="C9" s="2" t="s">
        <v>258</v>
      </c>
      <c r="D9" s="2" t="s">
        <v>258</v>
      </c>
      <c r="E9" s="2" t="s">
        <v>259</v>
      </c>
      <c r="F9" s="2" t="s">
        <v>258</v>
      </c>
      <c r="G9" s="2" t="s">
        <v>258</v>
      </c>
      <c r="H9" s="2" t="s">
        <v>258</v>
      </c>
      <c r="I9" s="2" t="s">
        <v>258</v>
      </c>
      <c r="J9" s="2" t="s">
        <v>257</v>
      </c>
      <c r="K9" s="2" t="s">
        <v>257</v>
      </c>
      <c r="L9" s="2" t="s">
        <v>258</v>
      </c>
      <c r="M9" s="2" t="s">
        <v>258</v>
      </c>
      <c r="N9" s="2" t="s">
        <v>258</v>
      </c>
      <c r="O9" s="2" t="s">
        <v>258</v>
      </c>
      <c r="P9" s="2" t="s">
        <v>258</v>
      </c>
      <c r="Q9" s="2" t="s">
        <v>258</v>
      </c>
      <c r="R9" s="2" t="s">
        <v>258</v>
      </c>
      <c r="S9" s="2" t="s">
        <v>258</v>
      </c>
      <c r="T9" s="2" t="s">
        <v>258</v>
      </c>
      <c r="U9" s="2" t="s">
        <v>258</v>
      </c>
      <c r="V9" s="2" t="s">
        <v>258</v>
      </c>
      <c r="W9" s="2" t="s">
        <v>258</v>
      </c>
      <c r="X9" s="2" t="s">
        <v>258</v>
      </c>
      <c r="Y9" s="2" t="s">
        <v>258</v>
      </c>
      <c r="Z9" s="2" t="s">
        <v>258</v>
      </c>
      <c r="AA9" s="2" t="s">
        <v>258</v>
      </c>
      <c r="AB9" s="2" t="s">
        <v>258</v>
      </c>
      <c r="AC9" s="2" t="s">
        <v>258</v>
      </c>
      <c r="AD9" s="2" t="s">
        <v>257</v>
      </c>
      <c r="AE9" s="2" t="s">
        <v>257</v>
      </c>
      <c r="AF9" s="2" t="s">
        <v>258</v>
      </c>
      <c r="AG9" s="2" t="s">
        <v>258</v>
      </c>
      <c r="AH9" s="2" t="s">
        <v>258</v>
      </c>
      <c r="AI9" s="2" t="s">
        <v>258</v>
      </c>
      <c r="AJ9" s="2" t="s">
        <v>257</v>
      </c>
      <c r="AK9" s="2" t="s">
        <v>257</v>
      </c>
      <c r="AL9" s="2" t="s">
        <v>258</v>
      </c>
      <c r="AM9" s="2" t="s">
        <v>258</v>
      </c>
      <c r="AN9" s="2" t="s">
        <v>258</v>
      </c>
      <c r="AO9" s="2" t="s">
        <v>258</v>
      </c>
      <c r="AP9" s="2" t="s">
        <v>260</v>
      </c>
      <c r="AQ9" s="2" t="s">
        <v>260</v>
      </c>
      <c r="AR9" s="2" t="s">
        <v>260</v>
      </c>
      <c r="AS9" s="2" t="s">
        <v>260</v>
      </c>
      <c r="AT9" s="2" t="s">
        <v>260</v>
      </c>
      <c r="AU9" s="2" t="s">
        <v>260</v>
      </c>
      <c r="AV9" s="2" t="s">
        <v>260</v>
      </c>
      <c r="AW9" s="2" t="s">
        <v>260</v>
      </c>
      <c r="AX9" s="2" t="s">
        <v>260</v>
      </c>
      <c r="AY9" s="2" t="s">
        <v>260</v>
      </c>
      <c r="AZ9" s="2" t="s">
        <v>260</v>
      </c>
      <c r="BA9" s="2" t="s">
        <v>260</v>
      </c>
      <c r="BB9" s="2" t="s">
        <v>260</v>
      </c>
      <c r="BC9" s="2" t="s">
        <v>260</v>
      </c>
      <c r="BD9" s="2" t="s">
        <v>260</v>
      </c>
      <c r="BE9" s="2" t="s">
        <v>260</v>
      </c>
      <c r="BF9" s="2" t="s">
        <v>260</v>
      </c>
      <c r="BG9" s="2" t="s">
        <v>260</v>
      </c>
      <c r="BH9" s="2" t="s">
        <v>260</v>
      </c>
      <c r="BI9" s="2" t="s">
        <v>260</v>
      </c>
      <c r="BJ9" s="2" t="s">
        <v>260</v>
      </c>
      <c r="BK9" s="2" t="s">
        <v>260</v>
      </c>
      <c r="BL9" s="2" t="s">
        <v>260</v>
      </c>
      <c r="BM9" s="2" t="s">
        <v>260</v>
      </c>
      <c r="BN9" s="2" t="s">
        <v>260</v>
      </c>
      <c r="BO9" s="2" t="s">
        <v>260</v>
      </c>
      <c r="BP9" s="2" t="s">
        <v>260</v>
      </c>
      <c r="BQ9" s="2" t="s">
        <v>260</v>
      </c>
      <c r="BR9" s="2" t="s">
        <v>260</v>
      </c>
      <c r="BS9" s="2" t="s">
        <v>260</v>
      </c>
      <c r="BT9" s="2" t="s">
        <v>260</v>
      </c>
      <c r="BU9" s="2" t="s">
        <v>260</v>
      </c>
      <c r="BV9" s="2" t="s">
        <v>260</v>
      </c>
      <c r="BW9" s="2" t="s">
        <v>260</v>
      </c>
      <c r="BX9" s="2" t="s">
        <v>260</v>
      </c>
      <c r="BY9" s="2" t="s">
        <v>260</v>
      </c>
      <c r="BZ9" s="2" t="s">
        <v>260</v>
      </c>
      <c r="CA9" s="2" t="s">
        <v>260</v>
      </c>
      <c r="CB9" s="2" t="s">
        <v>260</v>
      </c>
      <c r="CC9" s="2" t="s">
        <v>260</v>
      </c>
      <c r="CD9" s="2" t="s">
        <v>260</v>
      </c>
      <c r="CE9" s="2" t="s">
        <v>260</v>
      </c>
      <c r="CF9" s="2" t="s">
        <v>260</v>
      </c>
      <c r="CG9" s="2" t="s">
        <v>260</v>
      </c>
      <c r="CH9" s="2" t="s">
        <v>260</v>
      </c>
    </row>
    <row r="10" spans="1:86" ht="15.6" customHeight="1">
      <c r="A10" s="3" t="s">
        <v>261</v>
      </c>
      <c r="C10" s="2" t="s">
        <v>262</v>
      </c>
      <c r="D10" s="2" t="s">
        <v>263</v>
      </c>
      <c r="F10" s="2" t="s">
        <v>464</v>
      </c>
      <c r="G10" s="2" t="s">
        <v>407</v>
      </c>
      <c r="H10" s="5" t="s">
        <v>6</v>
      </c>
      <c r="I10" s="2" t="s">
        <v>474</v>
      </c>
      <c r="L10" s="2" t="s">
        <v>15</v>
      </c>
      <c r="M10" s="2" t="s">
        <v>15</v>
      </c>
      <c r="N10" s="2" t="s">
        <v>264</v>
      </c>
      <c r="O10" s="2" t="s">
        <v>264</v>
      </c>
      <c r="P10" s="2" t="s">
        <v>475</v>
      </c>
      <c r="Q10" s="2" t="s">
        <v>475</v>
      </c>
      <c r="R10" s="2" t="s">
        <v>265</v>
      </c>
      <c r="S10" s="2" t="s">
        <v>265</v>
      </c>
      <c r="T10" s="2" t="s">
        <v>266</v>
      </c>
      <c r="U10" s="2" t="s">
        <v>266</v>
      </c>
      <c r="V10" s="2" t="s">
        <v>267</v>
      </c>
      <c r="W10" s="2" t="s">
        <v>267</v>
      </c>
      <c r="X10" s="2" t="s">
        <v>268</v>
      </c>
      <c r="Y10" s="2" t="s">
        <v>268</v>
      </c>
      <c r="Z10" s="2" t="s">
        <v>476</v>
      </c>
      <c r="AA10" s="2" t="s">
        <v>476</v>
      </c>
      <c r="AB10" s="2" t="s">
        <v>463</v>
      </c>
      <c r="AC10" s="2" t="s">
        <v>462</v>
      </c>
      <c r="AD10" s="9"/>
      <c r="AE10" s="9"/>
      <c r="AF10" s="2" t="s">
        <v>465</v>
      </c>
      <c r="AG10" s="2" t="s">
        <v>262</v>
      </c>
      <c r="AH10" s="2" t="s">
        <v>262</v>
      </c>
      <c r="AI10" s="2" t="s">
        <v>262</v>
      </c>
      <c r="AL10" s="2" t="s">
        <v>262</v>
      </c>
      <c r="AM10" s="2" t="s">
        <v>262</v>
      </c>
      <c r="AN10" s="2" t="s">
        <v>466</v>
      </c>
      <c r="AO10" s="2" t="s">
        <v>466</v>
      </c>
    </row>
    <row r="11" spans="1:86" ht="27" customHeight="1">
      <c r="A11" s="3" t="s">
        <v>269</v>
      </c>
      <c r="C11" s="2" t="s">
        <v>270</v>
      </c>
      <c r="F11" s="2" t="s">
        <v>271</v>
      </c>
      <c r="G11" s="2" t="s">
        <v>272</v>
      </c>
      <c r="H11" s="5" t="s">
        <v>273</v>
      </c>
      <c r="I11" s="5" t="s">
        <v>273</v>
      </c>
      <c r="L11" s="2" t="s">
        <v>274</v>
      </c>
      <c r="M11" s="2" t="str">
        <f>L11</f>
        <v>Femme</v>
      </c>
      <c r="N11" s="2" t="s">
        <v>275</v>
      </c>
      <c r="O11" s="2" t="str">
        <f>N11</f>
        <v>Canada</v>
      </c>
      <c r="P11" s="2" t="s">
        <v>276</v>
      </c>
      <c r="Q11" s="2" t="str">
        <f t="shared" ref="Q11:Q16" si="72">P11</f>
        <v>Primaire</v>
      </c>
      <c r="R11" s="2" t="s">
        <v>277</v>
      </c>
      <c r="S11" s="2" t="str">
        <f>R11</f>
        <v>Aide financière aux études</v>
      </c>
      <c r="T11" s="2" t="s">
        <v>278</v>
      </c>
      <c r="U11" s="2" t="str">
        <f>T11</f>
        <v>Autonome</v>
      </c>
      <c r="V11" s="2" t="s">
        <v>279</v>
      </c>
      <c r="W11" s="2" t="str">
        <f>V11</f>
        <v>Assurance collective</v>
      </c>
      <c r="X11" s="2" t="s">
        <v>68</v>
      </c>
      <c r="Y11" s="2" t="str">
        <f>X11</f>
        <v>Autre</v>
      </c>
      <c r="Z11" s="2" t="s">
        <v>68</v>
      </c>
      <c r="AA11" s="2" t="str">
        <f>Z11</f>
        <v>Autre</v>
      </c>
      <c r="AB11" s="2" t="s">
        <v>281</v>
      </c>
      <c r="AC11" s="2" t="s">
        <v>282</v>
      </c>
      <c r="AD11" s="9"/>
      <c r="AE11" s="9"/>
      <c r="AF11" s="2" t="s">
        <v>283</v>
      </c>
      <c r="AG11" s="2" t="str">
        <f>C11</f>
        <v>Oui</v>
      </c>
      <c r="AH11" s="2" t="str">
        <f>C11</f>
        <v>Oui</v>
      </c>
      <c r="AI11" s="2" t="str">
        <f>C11</f>
        <v>Oui</v>
      </c>
      <c r="AL11" s="2" t="str">
        <f>C11</f>
        <v>Oui</v>
      </c>
      <c r="AM11" s="2" t="str">
        <f>C11</f>
        <v>Oui</v>
      </c>
      <c r="AN11" s="2" t="s">
        <v>284</v>
      </c>
      <c r="AO11" s="2" t="str">
        <f t="shared" ref="AO11:AO26" si="73">AN11</f>
        <v>Augmenter les revenus</v>
      </c>
    </row>
    <row r="12" spans="1:86" ht="27" customHeight="1">
      <c r="C12" s="2" t="s">
        <v>285</v>
      </c>
      <c r="F12" s="2" t="s">
        <v>286</v>
      </c>
      <c r="G12" s="6" t="s">
        <v>287</v>
      </c>
      <c r="H12" s="5" t="s">
        <v>288</v>
      </c>
      <c r="I12" s="2" t="s">
        <v>289</v>
      </c>
      <c r="L12" s="2" t="s">
        <v>290</v>
      </c>
      <c r="M12" s="2" t="str">
        <f t="shared" ref="M12:M13" si="74">L12</f>
        <v>Homme</v>
      </c>
      <c r="N12" s="2" t="s">
        <v>291</v>
      </c>
      <c r="O12" s="2" t="str">
        <f>N12</f>
        <v>Hors Canada</v>
      </c>
      <c r="P12" s="2" t="s">
        <v>292</v>
      </c>
      <c r="Q12" s="2" t="str">
        <f t="shared" si="72"/>
        <v>Secondaire non complété</v>
      </c>
      <c r="R12" s="2" t="s">
        <v>293</v>
      </c>
      <c r="S12" s="2" t="str">
        <f t="shared" ref="S12:S20" si="75">R12</f>
        <v>Aide sociale</v>
      </c>
      <c r="T12" s="2" t="s">
        <v>294</v>
      </c>
      <c r="U12" s="2" t="str">
        <f>T12</f>
        <v>Saisonnier, temporaire</v>
      </c>
      <c r="V12" s="2" t="s">
        <v>295</v>
      </c>
      <c r="W12" s="2" t="str">
        <f t="shared" ref="W12:W13" si="76">V12</f>
        <v>RAMQ</v>
      </c>
      <c r="X12" s="2" t="s">
        <v>296</v>
      </c>
      <c r="Y12" s="2" t="str">
        <f t="shared" ref="Y12:Y21" si="77">X12</f>
        <v>Banque CIBC</v>
      </c>
      <c r="Z12" s="2" t="s">
        <v>280</v>
      </c>
      <c r="AA12" s="2" t="str">
        <f t="shared" ref="AA12:AA21" si="78">Z12</f>
        <v>d'économie solidaire</v>
      </c>
      <c r="AB12" s="2" t="s">
        <v>298</v>
      </c>
      <c r="AC12" s="2" t="s">
        <v>299</v>
      </c>
      <c r="AD12" s="9"/>
      <c r="AE12" s="9"/>
      <c r="AF12" s="2" t="s">
        <v>300</v>
      </c>
      <c r="AG12" s="2" t="str">
        <f>C12</f>
        <v>Non</v>
      </c>
      <c r="AH12" s="2" t="str">
        <f>C12</f>
        <v>Non</v>
      </c>
      <c r="AI12" s="2" t="str">
        <f>C12</f>
        <v>Non</v>
      </c>
      <c r="AL12" s="2" t="str">
        <f>C12</f>
        <v>Non</v>
      </c>
      <c r="AM12" s="2" t="str">
        <f>C12</f>
        <v>Non</v>
      </c>
      <c r="AN12" s="2" t="s">
        <v>57</v>
      </c>
      <c r="AO12" s="2" t="str">
        <f t="shared" si="73"/>
        <v>Autres</v>
      </c>
    </row>
    <row r="13" spans="1:86" ht="27" customHeight="1">
      <c r="F13" s="2" t="s">
        <v>301</v>
      </c>
      <c r="G13" s="2" t="s">
        <v>302</v>
      </c>
      <c r="H13" s="5" t="s">
        <v>303</v>
      </c>
      <c r="I13" s="2" t="s">
        <v>304</v>
      </c>
      <c r="L13" s="2" t="s">
        <v>68</v>
      </c>
      <c r="M13" s="2" t="str">
        <f t="shared" si="74"/>
        <v>Autre</v>
      </c>
      <c r="P13" s="2" t="s">
        <v>305</v>
      </c>
      <c r="Q13" s="2" t="str">
        <f t="shared" si="72"/>
        <v>Secondaire</v>
      </c>
      <c r="R13" s="2" t="s">
        <v>306</v>
      </c>
      <c r="S13" s="2" t="str">
        <f t="shared" si="75"/>
        <v>Assurance emploi</v>
      </c>
      <c r="T13" s="2" t="s">
        <v>307</v>
      </c>
      <c r="U13" s="2" t="str">
        <f>T13</f>
        <v>Temps partiel</v>
      </c>
      <c r="V13" s="2" t="s">
        <v>68</v>
      </c>
      <c r="W13" s="2" t="str">
        <f t="shared" si="76"/>
        <v>Autre</v>
      </c>
      <c r="X13" s="2" t="s">
        <v>308</v>
      </c>
      <c r="Y13" s="2" t="str">
        <f t="shared" si="77"/>
        <v>Banque de Montréal</v>
      </c>
      <c r="Z13" s="2" t="s">
        <v>297</v>
      </c>
      <c r="AA13" s="2" t="str">
        <f t="shared" si="78"/>
        <v>de D'Autray</v>
      </c>
      <c r="AB13" s="2" t="s">
        <v>310</v>
      </c>
      <c r="AC13" s="2" t="s">
        <v>311</v>
      </c>
      <c r="AD13" s="9"/>
      <c r="AE13" s="9"/>
      <c r="AF13" s="2" t="s">
        <v>312</v>
      </c>
      <c r="AN13" s="2" t="s">
        <v>272</v>
      </c>
      <c r="AO13" s="2" t="str">
        <f t="shared" si="73"/>
        <v>Budget</v>
      </c>
    </row>
    <row r="14" spans="1:86" ht="27" customHeight="1">
      <c r="F14" s="2" t="s">
        <v>64</v>
      </c>
      <c r="G14" s="2" t="s">
        <v>313</v>
      </c>
      <c r="H14" s="11" t="s">
        <v>314</v>
      </c>
      <c r="I14" s="2" t="s">
        <v>315</v>
      </c>
      <c r="P14" s="2" t="s">
        <v>316</v>
      </c>
      <c r="Q14" s="2" t="str">
        <f t="shared" si="72"/>
        <v>DEP</v>
      </c>
      <c r="R14" s="2" t="s">
        <v>68</v>
      </c>
      <c r="S14" s="2" t="str">
        <f t="shared" si="75"/>
        <v>Autre</v>
      </c>
      <c r="T14" s="2" t="s">
        <v>317</v>
      </c>
      <c r="U14" s="2" t="str">
        <f>T14</f>
        <v>Temps plein</v>
      </c>
      <c r="X14" s="2" t="s">
        <v>318</v>
      </c>
      <c r="Y14" s="2" t="str">
        <f t="shared" si="77"/>
        <v>Banque Laurentienne</v>
      </c>
      <c r="Z14" s="2" t="s">
        <v>309</v>
      </c>
      <c r="AA14" s="2" t="str">
        <f t="shared" si="78"/>
        <v>de Joliette et du Centre de Lanaudière</v>
      </c>
      <c r="AC14" s="2" t="s">
        <v>320</v>
      </c>
      <c r="AD14" s="9"/>
      <c r="AE14"/>
      <c r="AF14" s="2" t="s">
        <v>321</v>
      </c>
      <c r="AN14" s="2" t="s">
        <v>322</v>
      </c>
      <c r="AO14" s="2" t="str">
        <f t="shared" si="73"/>
        <v>Consolidation de dettes</v>
      </c>
    </row>
    <row r="15" spans="1:86" ht="14.4">
      <c r="F15" s="2" t="s">
        <v>323</v>
      </c>
      <c r="G15" s="2" t="s">
        <v>324</v>
      </c>
      <c r="H15" s="10" t="s">
        <v>325</v>
      </c>
      <c r="I15" s="2" t="s">
        <v>326</v>
      </c>
      <c r="P15" s="2" t="s">
        <v>327</v>
      </c>
      <c r="Q15" s="2" t="str">
        <f t="shared" si="72"/>
        <v>Collégial</v>
      </c>
      <c r="R15" s="2" t="s">
        <v>328</v>
      </c>
      <c r="S15" s="2" t="str">
        <f t="shared" si="75"/>
        <v>CNESST, SAAQ</v>
      </c>
      <c r="X15" s="2" t="s">
        <v>329</v>
      </c>
      <c r="Y15" s="2" t="str">
        <f t="shared" si="77"/>
        <v>Banque Nationale</v>
      </c>
      <c r="Z15" s="2" t="s">
        <v>319</v>
      </c>
      <c r="AA15" s="2" t="str">
        <f t="shared" si="78"/>
        <v>de la Nouvelle-Acadie</v>
      </c>
      <c r="AC15" s="2" t="s">
        <v>331</v>
      </c>
      <c r="AD15" s="9"/>
      <c r="AE15"/>
      <c r="AF15" s="2" t="s">
        <v>332</v>
      </c>
      <c r="AN15" s="2" t="s">
        <v>333</v>
      </c>
      <c r="AO15" s="2" t="str">
        <f t="shared" si="73"/>
        <v>Démarches juridiques</v>
      </c>
    </row>
    <row r="16" spans="1:86" ht="27" customHeight="1">
      <c r="F16" s="2" t="s">
        <v>334</v>
      </c>
      <c r="G16" s="2" t="s">
        <v>335</v>
      </c>
      <c r="H16" s="10" t="s">
        <v>336</v>
      </c>
      <c r="I16" s="2" t="s">
        <v>337</v>
      </c>
      <c r="P16" s="2" t="s">
        <v>338</v>
      </c>
      <c r="Q16" s="2" t="str">
        <f t="shared" si="72"/>
        <v>Universitaire</v>
      </c>
      <c r="R16" s="2" t="s">
        <v>339</v>
      </c>
      <c r="S16" s="2" t="str">
        <f t="shared" si="75"/>
        <v>Prestation maladie ou invalidité</v>
      </c>
      <c r="X16" s="2" t="s">
        <v>340</v>
      </c>
      <c r="Y16" s="2" t="str">
        <f t="shared" si="77"/>
        <v>Banque Royale</v>
      </c>
      <c r="Z16" s="2" t="s">
        <v>330</v>
      </c>
      <c r="AA16" s="2" t="str">
        <f t="shared" si="78"/>
        <v>de Montcalm et de la Ouareau</v>
      </c>
      <c r="AF16" s="2" t="s">
        <v>342</v>
      </c>
      <c r="AN16" s="2" t="s">
        <v>343</v>
      </c>
      <c r="AO16" s="2" t="str">
        <f t="shared" si="73"/>
        <v>Démarches personnelles</v>
      </c>
    </row>
    <row r="17" spans="1:41" ht="33.75" customHeight="1">
      <c r="F17" s="2" t="s">
        <v>344</v>
      </c>
      <c r="G17" s="2" t="s">
        <v>345</v>
      </c>
      <c r="I17" s="2" t="s">
        <v>346</v>
      </c>
      <c r="R17" s="2" t="s">
        <v>347</v>
      </c>
      <c r="S17" s="2" t="str">
        <f t="shared" si="75"/>
        <v>Revenu de retraite</v>
      </c>
      <c r="X17" s="2" t="s">
        <v>348</v>
      </c>
      <c r="Y17" s="2" t="str">
        <f t="shared" si="77"/>
        <v>Banque Scotia</v>
      </c>
      <c r="Z17" s="2" t="s">
        <v>341</v>
      </c>
      <c r="AA17" s="2" t="str">
        <f t="shared" si="78"/>
        <v>de St-Roch-de-L'Achigan</v>
      </c>
      <c r="AF17" s="2" t="s">
        <v>350</v>
      </c>
      <c r="AN17" s="2" t="s">
        <v>351</v>
      </c>
      <c r="AO17" s="2" t="str">
        <f t="shared" si="73"/>
        <v>Démarches programmes sociofiscaux</v>
      </c>
    </row>
    <row r="18" spans="1:41" ht="27" customHeight="1">
      <c r="F18" s="2" t="s">
        <v>352</v>
      </c>
      <c r="G18" s="2" t="s">
        <v>353</v>
      </c>
      <c r="I18" s="2" t="s">
        <v>354</v>
      </c>
      <c r="R18" s="2" t="s">
        <v>355</v>
      </c>
      <c r="S18" s="2" t="str">
        <f t="shared" si="75"/>
        <v>Revenu de travail</v>
      </c>
      <c r="X18" s="2" t="s">
        <v>356</v>
      </c>
      <c r="Y18" s="2" t="str">
        <f t="shared" si="77"/>
        <v>Banque TD</v>
      </c>
      <c r="Z18" s="2" t="s">
        <v>349</v>
      </c>
      <c r="AA18" s="2" t="str">
        <f t="shared" si="78"/>
        <v>de Terrebonne</v>
      </c>
      <c r="AF18" s="2" t="s">
        <v>358</v>
      </c>
      <c r="AN18" s="2" t="s">
        <v>33</v>
      </c>
      <c r="AO18" s="2" t="str">
        <f t="shared" si="73"/>
        <v>Dépôt volontaire</v>
      </c>
    </row>
    <row r="19" spans="1:41" ht="27" customHeight="1">
      <c r="F19" s="2" t="s">
        <v>359</v>
      </c>
      <c r="I19" s="2" t="s">
        <v>360</v>
      </c>
      <c r="R19" s="2" t="s">
        <v>361</v>
      </c>
      <c r="S19" s="2" t="str">
        <f t="shared" si="75"/>
        <v>RQAP</v>
      </c>
      <c r="X19" s="2" t="s">
        <v>362</v>
      </c>
      <c r="Y19" s="2" t="str">
        <f t="shared" si="77"/>
        <v>Desjardins</v>
      </c>
      <c r="Z19" s="2" t="s">
        <v>357</v>
      </c>
      <c r="AA19" s="2" t="str">
        <f t="shared" si="78"/>
        <v>du Nord de Lanaudière</v>
      </c>
      <c r="AN19" s="34" t="s">
        <v>364</v>
      </c>
      <c r="AO19" s="34" t="str">
        <f t="shared" si="73"/>
        <v>Faillite</v>
      </c>
    </row>
    <row r="20" spans="1:41" ht="27" customHeight="1">
      <c r="F20" s="2" t="s">
        <v>365</v>
      </c>
      <c r="I20" s="2" t="s">
        <v>366</v>
      </c>
      <c r="R20" s="2" t="s">
        <v>367</v>
      </c>
      <c r="S20" s="2" t="str">
        <f t="shared" si="75"/>
        <v>Sans revenus</v>
      </c>
      <c r="X20" s="2" t="s">
        <v>368</v>
      </c>
      <c r="Y20" s="2" t="str">
        <f t="shared" si="77"/>
        <v>Tangerine</v>
      </c>
      <c r="Z20" s="2" t="s">
        <v>363</v>
      </c>
      <c r="AA20" s="2" t="str">
        <f t="shared" si="78"/>
        <v>Le Manoir</v>
      </c>
      <c r="AN20" s="34" t="s">
        <v>370</v>
      </c>
      <c r="AO20" s="34" t="str">
        <f t="shared" si="73"/>
        <v>Laisser-aller des dettes</v>
      </c>
    </row>
    <row r="21" spans="1:41" ht="27" customHeight="1">
      <c r="F21" s="2" t="s">
        <v>371</v>
      </c>
      <c r="I21" s="2" t="s">
        <v>372</v>
      </c>
      <c r="X21" s="2" t="s">
        <v>373</v>
      </c>
      <c r="Y21" s="2" t="str">
        <f t="shared" si="77"/>
        <v>Zéro compte</v>
      </c>
      <c r="Z21" s="2" t="s">
        <v>369</v>
      </c>
      <c r="AA21" s="2" t="str">
        <f t="shared" si="78"/>
        <v>Pierre-Le Gardeur</v>
      </c>
      <c r="AN21" s="34" t="s">
        <v>374</v>
      </c>
      <c r="AO21" s="34" t="str">
        <f t="shared" si="73"/>
        <v>Négociations avec les créanciers</v>
      </c>
    </row>
    <row r="22" spans="1:41" ht="27" customHeight="1">
      <c r="F22" s="2" t="s">
        <v>375</v>
      </c>
      <c r="I22" s="2" t="s">
        <v>376</v>
      </c>
      <c r="AN22" s="34" t="s">
        <v>345</v>
      </c>
      <c r="AO22" s="34" t="str">
        <f t="shared" si="73"/>
        <v>Prêt solidaire</v>
      </c>
    </row>
    <row r="23" spans="1:41" ht="15.6" customHeight="1">
      <c r="A23" s="5" t="s">
        <v>225</v>
      </c>
      <c r="I23" s="2" t="s">
        <v>377</v>
      </c>
      <c r="AN23" s="34" t="s">
        <v>378</v>
      </c>
      <c r="AO23" s="34" t="str">
        <f t="shared" si="73"/>
        <v>Proposition de consommateur</v>
      </c>
    </row>
    <row r="24" spans="1:41" ht="21" customHeight="1">
      <c r="A24" s="2" t="s">
        <v>379</v>
      </c>
      <c r="I24" s="2" t="s">
        <v>380</v>
      </c>
      <c r="X24" s="5"/>
      <c r="AN24" s="34" t="s">
        <v>381</v>
      </c>
      <c r="AO24" s="34" t="str">
        <f t="shared" si="73"/>
        <v>Rien à modifier dans le budget</v>
      </c>
    </row>
    <row r="25" spans="1:41" ht="15.6" customHeight="1">
      <c r="A25" s="7" t="b">
        <v>1</v>
      </c>
      <c r="I25" s="32" t="s">
        <v>472</v>
      </c>
      <c r="AN25" s="34" t="s">
        <v>382</v>
      </c>
      <c r="AO25" s="34" t="str">
        <f t="shared" si="73"/>
        <v>Sans avenue, aucune solution</v>
      </c>
    </row>
    <row r="26" spans="1:41" ht="15.6" customHeight="1">
      <c r="A26" s="7" t="b">
        <v>0</v>
      </c>
      <c r="I26" s="2" t="s">
        <v>473</v>
      </c>
      <c r="AN26" s="34" t="s">
        <v>384</v>
      </c>
      <c r="AO26" s="34" t="str">
        <f t="shared" si="73"/>
        <v>Vente d'actifs</v>
      </c>
    </row>
    <row r="27" spans="1:41" ht="15.6" customHeight="1">
      <c r="A27" s="5" t="s">
        <v>227</v>
      </c>
      <c r="I27" s="5" t="s">
        <v>288</v>
      </c>
    </row>
    <row r="28" spans="1:41" ht="30" customHeight="1">
      <c r="A28" s="2" t="s">
        <v>0</v>
      </c>
      <c r="I28" s="2" t="s">
        <v>383</v>
      </c>
    </row>
    <row r="29" spans="1:41" ht="15.6" customHeight="1">
      <c r="A29" s="2" t="s">
        <v>228</v>
      </c>
      <c r="I29" s="2" t="s">
        <v>385</v>
      </c>
    </row>
    <row r="30" spans="1:41" ht="15.6" customHeight="1">
      <c r="A30" s="2" t="s">
        <v>212</v>
      </c>
      <c r="I30" s="2" t="s">
        <v>386</v>
      </c>
    </row>
    <row r="31" spans="1:41" ht="15.6" customHeight="1">
      <c r="A31" s="2" t="s">
        <v>74</v>
      </c>
      <c r="I31" s="5" t="s">
        <v>303</v>
      </c>
    </row>
    <row r="32" spans="1:41" ht="15.6" customHeight="1">
      <c r="A32" s="5" t="s">
        <v>256</v>
      </c>
      <c r="I32" s="2" t="s">
        <v>387</v>
      </c>
    </row>
    <row r="33" spans="1:9" ht="15.6" customHeight="1">
      <c r="A33" s="2" t="s">
        <v>259</v>
      </c>
      <c r="I33" s="2" t="s">
        <v>388</v>
      </c>
    </row>
    <row r="34" spans="1:9" ht="15.6" customHeight="1">
      <c r="A34" s="2" t="s">
        <v>258</v>
      </c>
      <c r="I34" s="2" t="s">
        <v>389</v>
      </c>
    </row>
    <row r="35" spans="1:9" ht="15.6" customHeight="1">
      <c r="A35" s="2" t="s">
        <v>257</v>
      </c>
      <c r="I35" s="2" t="s">
        <v>390</v>
      </c>
    </row>
    <row r="36" spans="1:9" ht="15.6" customHeight="1">
      <c r="A36" s="2" t="s">
        <v>260</v>
      </c>
      <c r="E36" s="8"/>
      <c r="I36" s="2" t="s">
        <v>391</v>
      </c>
    </row>
    <row r="37" spans="1:9" ht="15.6" customHeight="1">
      <c r="A37" s="5" t="s">
        <v>261</v>
      </c>
      <c r="E37" s="8"/>
      <c r="I37" s="2" t="s">
        <v>392</v>
      </c>
    </row>
    <row r="38" spans="1:9" ht="15.6" customHeight="1">
      <c r="A38" s="2" t="s">
        <v>267</v>
      </c>
      <c r="I38" s="2" t="s">
        <v>393</v>
      </c>
    </row>
    <row r="39" spans="1:9" ht="15.6" customHeight="1">
      <c r="A39" s="2" t="s">
        <v>476</v>
      </c>
      <c r="I39" s="2" t="s">
        <v>394</v>
      </c>
    </row>
    <row r="40" spans="1:9" ht="15.6" customHeight="1">
      <c r="A40" s="2" t="s">
        <v>462</v>
      </c>
      <c r="I40" s="2" t="s">
        <v>395</v>
      </c>
    </row>
    <row r="41" spans="1:9" ht="15.6" customHeight="1">
      <c r="A41" s="2" t="s">
        <v>263</v>
      </c>
      <c r="I41" s="2" t="s">
        <v>396</v>
      </c>
    </row>
    <row r="42" spans="1:9" ht="15.6" customHeight="1">
      <c r="A42" s="2" t="s">
        <v>399</v>
      </c>
      <c r="I42" s="11" t="s">
        <v>314</v>
      </c>
    </row>
    <row r="43" spans="1:9" ht="15.6" customHeight="1">
      <c r="A43" s="2" t="s">
        <v>401</v>
      </c>
      <c r="I43" s="2" t="s">
        <v>397</v>
      </c>
    </row>
    <row r="44" spans="1:9" ht="15.6" customHeight="1">
      <c r="A44" s="2" t="s">
        <v>463</v>
      </c>
      <c r="I44" s="2" t="s">
        <v>398</v>
      </c>
    </row>
    <row r="45" spans="1:9" ht="15.6" customHeight="1">
      <c r="A45" s="2" t="s">
        <v>15</v>
      </c>
      <c r="I45" s="2" t="s">
        <v>400</v>
      </c>
    </row>
    <row r="46" spans="1:9" ht="15.6" customHeight="1">
      <c r="A46" s="2" t="s">
        <v>268</v>
      </c>
      <c r="I46" s="2" t="s">
        <v>402</v>
      </c>
    </row>
    <row r="47" spans="1:9" ht="15.6" customHeight="1">
      <c r="A47" s="2" t="s">
        <v>264</v>
      </c>
      <c r="I47" s="2" t="s">
        <v>403</v>
      </c>
    </row>
    <row r="48" spans="1:9" ht="15.6" customHeight="1">
      <c r="A48" s="2" t="s">
        <v>258</v>
      </c>
      <c r="I48" s="10" t="s">
        <v>325</v>
      </c>
    </row>
    <row r="49" spans="1:9" ht="15.6" customHeight="1">
      <c r="A49" s="2" t="s">
        <v>407</v>
      </c>
      <c r="I49" s="2" t="s">
        <v>404</v>
      </c>
    </row>
    <row r="50" spans="1:9" ht="15.6" customHeight="1">
      <c r="A50" s="2" t="s">
        <v>6</v>
      </c>
      <c r="I50" s="2" t="s">
        <v>405</v>
      </c>
    </row>
    <row r="51" spans="1:9" ht="15.6" customHeight="1">
      <c r="A51" s="2" t="s">
        <v>474</v>
      </c>
      <c r="I51" s="2" t="s">
        <v>406</v>
      </c>
    </row>
    <row r="52" spans="1:9" ht="15.6" customHeight="1">
      <c r="A52" s="2" t="s">
        <v>266</v>
      </c>
      <c r="I52" s="2" t="s">
        <v>408</v>
      </c>
    </row>
    <row r="53" spans="1:9" ht="15.6" customHeight="1">
      <c r="A53" s="2" t="s">
        <v>227</v>
      </c>
      <c r="I53" s="2" t="s">
        <v>409</v>
      </c>
    </row>
    <row r="54" spans="1:9" ht="15.6" customHeight="1">
      <c r="A54" s="2" t="s">
        <v>262</v>
      </c>
      <c r="I54" s="2" t="s">
        <v>410</v>
      </c>
    </row>
    <row r="55" spans="1:9" ht="15.6" customHeight="1">
      <c r="A55" s="2" t="s">
        <v>464</v>
      </c>
      <c r="I55" s="2" t="s">
        <v>411</v>
      </c>
    </row>
    <row r="56" spans="1:9" ht="15.6" customHeight="1">
      <c r="A56" s="2" t="s">
        <v>465</v>
      </c>
      <c r="I56" s="2" t="s">
        <v>412</v>
      </c>
    </row>
    <row r="57" spans="1:9" ht="15.6" customHeight="1">
      <c r="A57" s="2" t="s">
        <v>475</v>
      </c>
      <c r="I57" s="2" t="s">
        <v>413</v>
      </c>
    </row>
    <row r="58" spans="1:9" ht="15.6" customHeight="1">
      <c r="A58" s="2" t="s">
        <v>466</v>
      </c>
      <c r="I58" s="2" t="s">
        <v>414</v>
      </c>
    </row>
    <row r="59" spans="1:9" ht="15.6" customHeight="1">
      <c r="A59" s="2" t="s">
        <v>265</v>
      </c>
      <c r="I59" s="2" t="s">
        <v>415</v>
      </c>
    </row>
    <row r="60" spans="1:9" ht="15.6" customHeight="1">
      <c r="A60" s="2" t="s">
        <v>420</v>
      </c>
      <c r="I60" s="2" t="s">
        <v>416</v>
      </c>
    </row>
    <row r="61" spans="1:9" ht="15.6" customHeight="1">
      <c r="A61" s="2"/>
      <c r="I61" s="2" t="s">
        <v>417</v>
      </c>
    </row>
    <row r="62" spans="1:9" ht="15.6" customHeight="1">
      <c r="A62" s="2"/>
      <c r="I62" s="2" t="s">
        <v>418</v>
      </c>
    </row>
    <row r="63" spans="1:9" ht="15.6" customHeight="1">
      <c r="A63" s="2" t="s">
        <v>559</v>
      </c>
      <c r="I63" s="2" t="s">
        <v>419</v>
      </c>
    </row>
    <row r="64" spans="1:9">
      <c r="A64" s="2" t="s">
        <v>74</v>
      </c>
      <c r="I64" s="10" t="s">
        <v>336</v>
      </c>
    </row>
    <row r="65" spans="1:9">
      <c r="A65" s="2" t="s">
        <v>427</v>
      </c>
      <c r="I65" s="2" t="s">
        <v>421</v>
      </c>
    </row>
    <row r="66" spans="1:9">
      <c r="A66" s="2" t="s">
        <v>557</v>
      </c>
      <c r="I66" s="2" t="s">
        <v>422</v>
      </c>
    </row>
    <row r="67" spans="1:9">
      <c r="A67" s="2" t="s">
        <v>558</v>
      </c>
      <c r="I67" s="2" t="s">
        <v>423</v>
      </c>
    </row>
    <row r="68" spans="1:9">
      <c r="A68" s="2" t="str">
        <f>'Prévision annuelle'!A20</f>
        <v>Habitation (résidence)</v>
      </c>
      <c r="I68" s="2" t="s">
        <v>424</v>
      </c>
    </row>
    <row r="69" spans="1:9">
      <c r="A69" s="2" t="str">
        <f>'Prévision annuelle'!A21</f>
        <v>Énergie</v>
      </c>
      <c r="I69" s="2" t="s">
        <v>425</v>
      </c>
    </row>
    <row r="70" spans="1:9" ht="26.4">
      <c r="A70" s="2" t="str">
        <f>'Prévision annuelle'!A22</f>
        <v>Téléphonie, Internet, TV, services en ligne</v>
      </c>
      <c r="I70" s="2" t="s">
        <v>426</v>
      </c>
    </row>
    <row r="71" spans="1:9">
      <c r="A71" s="2" t="str">
        <f>'Prévision annuelle'!A23</f>
        <v>Droit de rouler</v>
      </c>
      <c r="I71" s="2" t="s">
        <v>428</v>
      </c>
    </row>
    <row r="72" spans="1:9">
      <c r="A72" s="2" t="str">
        <f>'Prévision annuelle'!A24</f>
        <v>Assurances</v>
      </c>
      <c r="I72" s="2" t="s">
        <v>429</v>
      </c>
    </row>
    <row r="73" spans="1:9" ht="26.4">
      <c r="A73" s="2" t="str">
        <f>'Prévision annuelle'!A25</f>
        <v>Liées aux enfants</v>
      </c>
      <c r="I73" s="2" t="s">
        <v>430</v>
      </c>
    </row>
    <row r="74" spans="1:9">
      <c r="A74" s="2" t="str">
        <f>'Prévision annuelle'!A26</f>
        <v>Divers</v>
      </c>
      <c r="I74" s="2" t="s">
        <v>431</v>
      </c>
    </row>
    <row r="75" spans="1:9">
      <c r="A75" s="2" t="str">
        <f>'Prévision annuelle'!A27</f>
        <v>Épargnes</v>
      </c>
    </row>
    <row r="76" spans="1:9">
      <c r="A76" s="2" t="str">
        <f>'Prévision annuelle'!A28</f>
        <v>À compléter au besoin</v>
      </c>
    </row>
    <row r="77" spans="1:9">
      <c r="A77" s="2">
        <f>'Prévision annuelle'!A29</f>
        <v>0</v>
      </c>
    </row>
    <row r="78" spans="1:9">
      <c r="A78" s="2">
        <f>'Prévision annuelle'!A30</f>
        <v>0</v>
      </c>
    </row>
    <row r="79" spans="1:9">
      <c r="A79" s="2" t="str">
        <f>'Prévision annuelle'!A56</f>
        <v>Paiement des dettes</v>
      </c>
    </row>
    <row r="80" spans="1:9">
      <c r="A80" s="2"/>
    </row>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sheetData>
  <sheetProtection algorithmName="SHA-512" hashValue="BbLkRZMY5i5rOmFDLM6nZVlMZcGJLvnp1f4TeAlv1nLgkma5BJD3NOgjzSx0sbjlFbk1ljDhKccg5eEP3FcY2A==" saltValue="5acb7V1ovDFiTfwLEmIhzA==" spinCount="100000" sheet="1" objects="1" scenarios="1"/>
  <sortState xmlns:xlrd2="http://schemas.microsoft.com/office/spreadsheetml/2017/richdata2" ref="A39:A60">
    <sortCondition ref="A39:A60"/>
  </sortState>
  <phoneticPr fontId="8" type="noConversion"/>
  <dataValidations count="4">
    <dataValidation type="list" allowBlank="1" showInputMessage="1" showErrorMessage="1" sqref="AF10:AI10 AL10:AP10 C10:D10 F10:I10 L10:AC10" xr:uid="{455E9D4C-89BF-435D-B042-AFA74AA5E508}">
      <formula1>Liste</formula1>
    </dataValidation>
    <dataValidation type="list" allowBlank="1" showInputMessage="1" showErrorMessage="1" sqref="B9:CM9" xr:uid="{1CE73E72-D401-4201-804F-429588603AA1}">
      <formula1>Valeurs</formula1>
    </dataValidation>
    <dataValidation type="list" allowBlank="1" showInputMessage="1" showErrorMessage="1" sqref="CI6:CM6" xr:uid="{B9E8C15D-4DA7-4D31-BDD5-0F479FCE91A4}">
      <formula1>onglet</formula1>
    </dataValidation>
    <dataValidation type="list" allowBlank="1" showInputMessage="1" showErrorMessage="1" sqref="B6:CH6" xr:uid="{69090F8C-69AD-47B1-A5C6-B6FD1EA0968D}">
      <formula1>Onglets</formula1>
    </dataValidation>
  </dataValidation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06D51-F590-495C-9CB5-58654056795F}">
  <sheetPr codeName="Feuil111">
    <tabColor theme="0"/>
  </sheetPr>
  <dimension ref="A1:K1016"/>
  <sheetViews>
    <sheetView workbookViewId="0"/>
  </sheetViews>
  <sheetFormatPr baseColWidth="10" defaultColWidth="11.44140625" defaultRowHeight="13.2"/>
  <cols>
    <col min="1" max="1" width="18.88671875" style="3" customWidth="1"/>
    <col min="2" max="2" width="20.6640625" style="2" customWidth="1"/>
    <col min="3" max="4" width="12.109375" style="2" customWidth="1"/>
    <col min="5" max="5" width="12" style="2" customWidth="1"/>
    <col min="6" max="6" width="20" style="2" customWidth="1"/>
    <col min="7" max="7" width="22.44140625" style="2" customWidth="1"/>
    <col min="8" max="8" width="13" style="2" customWidth="1"/>
    <col min="9" max="9" width="10.88671875" style="2" customWidth="1"/>
    <col min="10" max="10" width="12" style="2" customWidth="1"/>
    <col min="11" max="11" width="17.109375" style="2" customWidth="1"/>
    <col min="12" max="16384" width="11.44140625" style="2"/>
  </cols>
  <sheetData>
    <row r="1" spans="1:11" ht="15.6">
      <c r="A1" s="60" t="s">
        <v>497</v>
      </c>
    </row>
    <row r="2" spans="1:11" ht="27" customHeight="1">
      <c r="A2" s="3" t="s">
        <v>188</v>
      </c>
      <c r="B2" s="2">
        <v>1</v>
      </c>
      <c r="C2" s="2">
        <v>2</v>
      </c>
      <c r="D2" s="2">
        <v>3</v>
      </c>
      <c r="E2" s="2">
        <v>4</v>
      </c>
      <c r="F2" s="2">
        <v>5</v>
      </c>
      <c r="G2" s="2">
        <v>6</v>
      </c>
      <c r="H2" s="2">
        <v>7</v>
      </c>
      <c r="I2" s="2">
        <v>8</v>
      </c>
      <c r="J2" s="2">
        <v>9</v>
      </c>
      <c r="K2" s="2">
        <v>10</v>
      </c>
    </row>
    <row r="3" spans="1:11" ht="52.5" customHeight="1">
      <c r="A3" s="3" t="s">
        <v>189</v>
      </c>
      <c r="B3" s="2" t="s">
        <v>432</v>
      </c>
      <c r="C3" s="2" t="s">
        <v>66</v>
      </c>
      <c r="D3" s="2" t="s">
        <v>433</v>
      </c>
      <c r="E3" s="2" t="s">
        <v>434</v>
      </c>
      <c r="F3" s="2" t="s">
        <v>71</v>
      </c>
      <c r="G3" s="2" t="s">
        <v>432</v>
      </c>
      <c r="H3" s="2" t="s">
        <v>66</v>
      </c>
      <c r="I3" s="2" t="s">
        <v>433</v>
      </c>
      <c r="J3" s="2" t="s">
        <v>434</v>
      </c>
      <c r="K3" s="2" t="s">
        <v>71</v>
      </c>
    </row>
    <row r="4" spans="1:11" ht="27" customHeight="1">
      <c r="A4" s="3" t="s">
        <v>225</v>
      </c>
      <c r="B4" s="2" t="b">
        <v>0</v>
      </c>
      <c r="C4" s="2" t="b">
        <v>0</v>
      </c>
      <c r="D4" s="2" t="b">
        <v>0</v>
      </c>
      <c r="E4" s="2" t="b">
        <v>0</v>
      </c>
      <c r="F4" s="2" t="b">
        <v>0</v>
      </c>
      <c r="G4" s="2" t="b">
        <v>0</v>
      </c>
      <c r="H4" s="2" t="b">
        <v>0</v>
      </c>
      <c r="I4" s="2" t="b">
        <v>0</v>
      </c>
      <c r="J4" s="2" t="b">
        <v>0</v>
      </c>
      <c r="K4" s="2" t="b">
        <v>0</v>
      </c>
    </row>
    <row r="5" spans="1:11" ht="15.6" customHeight="1">
      <c r="A5" s="4" t="s">
        <v>226</v>
      </c>
    </row>
    <row r="6" spans="1:11" ht="15.6" customHeight="1">
      <c r="A6" s="4" t="s">
        <v>227</v>
      </c>
      <c r="B6" s="14" t="s">
        <v>212</v>
      </c>
      <c r="C6" s="14" t="s">
        <v>212</v>
      </c>
      <c r="D6" s="14" t="s">
        <v>212</v>
      </c>
      <c r="E6" s="14" t="s">
        <v>212</v>
      </c>
      <c r="F6" s="14" t="s">
        <v>212</v>
      </c>
      <c r="G6" s="14" t="s">
        <v>212</v>
      </c>
      <c r="H6" s="14" t="s">
        <v>212</v>
      </c>
      <c r="I6" s="14" t="s">
        <v>212</v>
      </c>
      <c r="J6" s="14" t="s">
        <v>212</v>
      </c>
      <c r="K6" s="14" t="s">
        <v>212</v>
      </c>
    </row>
    <row r="7" spans="1:11" ht="15.6" customHeight="1">
      <c r="A7" s="4" t="s">
        <v>229</v>
      </c>
      <c r="B7" s="2" t="s">
        <v>435</v>
      </c>
      <c r="C7" s="2" t="s">
        <v>435</v>
      </c>
      <c r="D7" s="2" t="s">
        <v>435</v>
      </c>
      <c r="E7" s="2" t="s">
        <v>435</v>
      </c>
      <c r="F7" s="2" t="s">
        <v>435</v>
      </c>
      <c r="G7" s="2" t="s">
        <v>436</v>
      </c>
      <c r="H7" s="2" t="s">
        <v>436</v>
      </c>
      <c r="I7" s="2" t="s">
        <v>436</v>
      </c>
      <c r="J7" s="2" t="s">
        <v>436</v>
      </c>
      <c r="K7" s="2" t="s">
        <v>436</v>
      </c>
    </row>
    <row r="8" spans="1:11" ht="15.6" customHeight="1">
      <c r="A8" s="4" t="s">
        <v>437</v>
      </c>
      <c r="B8" s="2" t="s">
        <v>438</v>
      </c>
      <c r="C8" s="2" t="s">
        <v>439</v>
      </c>
      <c r="D8" s="2" t="s">
        <v>440</v>
      </c>
      <c r="E8" s="2" t="s">
        <v>441</v>
      </c>
      <c r="F8" s="2" t="s">
        <v>442</v>
      </c>
      <c r="G8" s="2" t="s">
        <v>438</v>
      </c>
      <c r="H8" s="2" t="s">
        <v>439</v>
      </c>
      <c r="I8" s="2" t="s">
        <v>440</v>
      </c>
      <c r="J8" s="2" t="s">
        <v>441</v>
      </c>
      <c r="K8" s="2" t="s">
        <v>442</v>
      </c>
    </row>
    <row r="9" spans="1:11" ht="15.6" customHeight="1">
      <c r="A9" s="4" t="s">
        <v>443</v>
      </c>
      <c r="B9" s="2">
        <v>11</v>
      </c>
      <c r="C9" s="2">
        <v>11</v>
      </c>
      <c r="D9" s="2">
        <v>11</v>
      </c>
      <c r="E9" s="2">
        <v>11</v>
      </c>
      <c r="F9" s="2">
        <v>11</v>
      </c>
      <c r="G9" s="2">
        <v>35</v>
      </c>
      <c r="H9" s="2">
        <v>35</v>
      </c>
      <c r="I9" s="2">
        <v>35</v>
      </c>
      <c r="J9" s="2">
        <v>35</v>
      </c>
      <c r="K9" s="2">
        <v>35</v>
      </c>
    </row>
    <row r="10" spans="1:11" ht="15.6" customHeight="1">
      <c r="A10" s="4" t="s">
        <v>444</v>
      </c>
      <c r="B10" s="2">
        <v>30</v>
      </c>
      <c r="C10" s="2">
        <v>30</v>
      </c>
      <c r="D10" s="2">
        <v>30</v>
      </c>
      <c r="E10" s="2">
        <v>30</v>
      </c>
      <c r="F10" s="2">
        <v>30</v>
      </c>
      <c r="G10" s="2">
        <v>39</v>
      </c>
      <c r="H10" s="2">
        <v>39</v>
      </c>
      <c r="I10" s="2">
        <v>39</v>
      </c>
      <c r="J10" s="2">
        <v>39</v>
      </c>
      <c r="K10" s="2">
        <v>39</v>
      </c>
    </row>
    <row r="11" spans="1:11" ht="27" customHeight="1">
      <c r="A11" s="4" t="s">
        <v>256</v>
      </c>
      <c r="B11" s="2" t="s">
        <v>258</v>
      </c>
      <c r="C11" s="2" t="s">
        <v>260</v>
      </c>
      <c r="D11" s="2" t="s">
        <v>260</v>
      </c>
      <c r="E11" s="2" t="s">
        <v>260</v>
      </c>
      <c r="F11" s="2" t="s">
        <v>258</v>
      </c>
      <c r="G11" s="2" t="s">
        <v>258</v>
      </c>
      <c r="H11" s="2" t="s">
        <v>260</v>
      </c>
      <c r="I11" s="2" t="s">
        <v>260</v>
      </c>
      <c r="J11" s="2" t="s">
        <v>260</v>
      </c>
      <c r="K11" s="2" t="s">
        <v>258</v>
      </c>
    </row>
    <row r="12" spans="1:11" ht="15.6" customHeight="1">
      <c r="A12" s="3" t="s">
        <v>261</v>
      </c>
      <c r="B12" s="15" t="s">
        <v>268</v>
      </c>
      <c r="F12" s="2" t="s">
        <v>399</v>
      </c>
      <c r="G12" s="15" t="s">
        <v>268</v>
      </c>
      <c r="K12" s="2" t="s">
        <v>401</v>
      </c>
    </row>
    <row r="13" spans="1:11" ht="27" customHeight="1">
      <c r="A13" s="3" t="s">
        <v>269</v>
      </c>
      <c r="B13" s="2" t="str">
        <f>Source_princ!X11</f>
        <v>Autre</v>
      </c>
      <c r="F13" s="2" t="s">
        <v>445</v>
      </c>
      <c r="G13" s="2" t="str">
        <f>Source_princ!X11</f>
        <v>Autre</v>
      </c>
      <c r="K13" s="2" t="s">
        <v>446</v>
      </c>
    </row>
    <row r="14" spans="1:11" ht="27" customHeight="1">
      <c r="B14" s="2" t="str">
        <f>Source_princ!X12</f>
        <v>Banque CIBC</v>
      </c>
      <c r="F14" s="2" t="s">
        <v>447</v>
      </c>
      <c r="G14" s="2" t="str">
        <f>Source_princ!X12</f>
        <v>Banque CIBC</v>
      </c>
      <c r="K14" s="2" t="s">
        <v>448</v>
      </c>
    </row>
    <row r="15" spans="1:11" ht="27" customHeight="1">
      <c r="B15" s="2" t="str">
        <f>Source_princ!X13</f>
        <v>Banque de Montréal</v>
      </c>
      <c r="F15" s="2" t="s">
        <v>449</v>
      </c>
      <c r="G15" s="2" t="str">
        <f>Source_princ!X13</f>
        <v>Banque de Montréal</v>
      </c>
    </row>
    <row r="16" spans="1:11" ht="27" customHeight="1">
      <c r="B16" s="2" t="str">
        <f>Source_princ!X14</f>
        <v>Banque Laurentienne</v>
      </c>
      <c r="F16" s="2" t="s">
        <v>33</v>
      </c>
      <c r="G16" s="2" t="str">
        <f>Source_princ!X14</f>
        <v>Banque Laurentienne</v>
      </c>
    </row>
    <row r="17" spans="1:7" ht="27" customHeight="1">
      <c r="B17" s="2" t="str">
        <f>Source_princ!X15</f>
        <v>Banque Nationale</v>
      </c>
      <c r="F17" s="2" t="s">
        <v>450</v>
      </c>
      <c r="G17" s="2" t="str">
        <f>Source_princ!X15</f>
        <v>Banque Nationale</v>
      </c>
    </row>
    <row r="18" spans="1:7" ht="27" customHeight="1">
      <c r="B18" s="2" t="str">
        <f>Source_princ!X16</f>
        <v>Banque Royale</v>
      </c>
      <c r="F18" s="2" t="s">
        <v>451</v>
      </c>
      <c r="G18" s="2" t="str">
        <f>Source_princ!X16</f>
        <v>Banque Royale</v>
      </c>
    </row>
    <row r="19" spans="1:7" ht="27" customHeight="1">
      <c r="B19" s="2" t="str">
        <f>Source_princ!X17</f>
        <v>Banque Scotia</v>
      </c>
      <c r="F19" s="2" t="s">
        <v>364</v>
      </c>
      <c r="G19" s="2" t="str">
        <f>Source_princ!X17</f>
        <v>Banque Scotia</v>
      </c>
    </row>
    <row r="20" spans="1:7" ht="27" customHeight="1">
      <c r="B20" s="2" t="str">
        <f>Source_princ!X18</f>
        <v>Banque TD</v>
      </c>
      <c r="F20" s="2" t="s">
        <v>452</v>
      </c>
      <c r="G20" s="2" t="str">
        <f>Source_princ!X18</f>
        <v>Banque TD</v>
      </c>
    </row>
    <row r="21" spans="1:7" ht="27" customHeight="1">
      <c r="B21" s="2" t="str">
        <f>Source_princ!X19</f>
        <v>Desjardins</v>
      </c>
      <c r="F21" s="2" t="s">
        <v>453</v>
      </c>
      <c r="G21" s="2" t="str">
        <f>Source_princ!X19</f>
        <v>Desjardins</v>
      </c>
    </row>
    <row r="22" spans="1:7" ht="27" customHeight="1">
      <c r="B22" s="2" t="str">
        <f>Source_princ!X20</f>
        <v>Tangerine</v>
      </c>
      <c r="F22" s="2" t="s">
        <v>454</v>
      </c>
      <c r="G22" s="2" t="str">
        <f>Source_princ!X20</f>
        <v>Tangerine</v>
      </c>
    </row>
    <row r="23" spans="1:7" ht="27" customHeight="1">
      <c r="B23" s="2" t="str">
        <f>Source_princ!X21</f>
        <v>Zéro compte</v>
      </c>
      <c r="F23" s="2" t="s">
        <v>455</v>
      </c>
      <c r="G23" s="2" t="str">
        <f>Source_princ!X21</f>
        <v>Zéro compte</v>
      </c>
    </row>
    <row r="24" spans="1:7" ht="27" customHeight="1">
      <c r="F24" s="2" t="s">
        <v>456</v>
      </c>
    </row>
    <row r="25" spans="1:7" ht="15.6" customHeight="1">
      <c r="F25" s="2" t="s">
        <v>457</v>
      </c>
    </row>
    <row r="26" spans="1:7" ht="15.6" customHeight="1">
      <c r="F26" s="2" t="s">
        <v>458</v>
      </c>
    </row>
    <row r="27" spans="1:7" ht="15.6" customHeight="1">
      <c r="A27" s="5" t="s">
        <v>225</v>
      </c>
    </row>
    <row r="28" spans="1:7" ht="15.6" customHeight="1">
      <c r="A28" s="2" t="s">
        <v>379</v>
      </c>
    </row>
    <row r="29" spans="1:7" ht="15.6" customHeight="1">
      <c r="A29" s="7" t="b">
        <v>1</v>
      </c>
    </row>
    <row r="30" spans="1:7" ht="15.6" customHeight="1">
      <c r="A30" s="7" t="b">
        <v>0</v>
      </c>
    </row>
    <row r="31" spans="1:7" ht="15.6" customHeight="1">
      <c r="A31" s="5" t="s">
        <v>227</v>
      </c>
    </row>
    <row r="32" spans="1:7" ht="29.25" customHeight="1">
      <c r="A32" s="2" t="str">
        <f>Source_princ!A28</f>
        <v>Données socioéconomiques</v>
      </c>
    </row>
    <row r="33" spans="1:1" ht="15.6" customHeight="1">
      <c r="A33" s="2" t="str">
        <f>Source_princ!A31</f>
        <v>Prévision annuelle</v>
      </c>
    </row>
    <row r="34" spans="1:1" ht="15.6" customHeight="1">
      <c r="A34" s="2" t="str">
        <f>Source_princ!A30</f>
        <v>Dettes</v>
      </c>
    </row>
    <row r="35" spans="1:1" ht="15.6" customHeight="1">
      <c r="A35" s="2" t="str">
        <f>Source_princ!A29</f>
        <v>Actifs</v>
      </c>
    </row>
    <row r="36" spans="1:1" ht="15.6" customHeight="1">
      <c r="A36" s="5" t="s">
        <v>256</v>
      </c>
    </row>
    <row r="37" spans="1:1" ht="15.6" customHeight="1">
      <c r="A37" s="2" t="str">
        <f>Source_princ!A33</f>
        <v>Date</v>
      </c>
    </row>
    <row r="38" spans="1:1" ht="15.6" customHeight="1">
      <c r="A38" s="2" t="str">
        <f>Source_princ!A34</f>
        <v>Liste</v>
      </c>
    </row>
    <row r="39" spans="1:1" ht="15.6" customHeight="1">
      <c r="A39" s="2" t="str">
        <f>Source_princ!A35</f>
        <v>Nombre entier</v>
      </c>
    </row>
    <row r="40" spans="1:1" ht="15.6" customHeight="1">
      <c r="A40" s="2" t="str">
        <f>Source_princ!A36</f>
        <v>$</v>
      </c>
    </row>
    <row r="41" spans="1:1" ht="15.6" customHeight="1">
      <c r="A41" s="5" t="s">
        <v>261</v>
      </c>
    </row>
    <row r="42" spans="1:1" ht="15.6" customHeight="1">
      <c r="A42" s="2" t="str">
        <f>Source_princ!A38</f>
        <v>Assurance</v>
      </c>
    </row>
    <row r="43" spans="1:1" ht="15.6" customHeight="1">
      <c r="A43" s="2" t="str">
        <f>Source_princ!A39</f>
        <v>Caisse_Desjardins</v>
      </c>
    </row>
    <row r="44" spans="1:1" ht="15.6" customHeight="1">
      <c r="A44" s="2" t="str">
        <f>Source_princ!A40</f>
        <v>Composition_menage</v>
      </c>
    </row>
    <row r="45" spans="1:1" ht="15.6" customHeight="1">
      <c r="A45" s="2" t="str">
        <f>Source_princ!A41</f>
        <v>Conseiller</v>
      </c>
    </row>
    <row r="46" spans="1:1" ht="15.6" customHeight="1">
      <c r="A46" s="2" t="str">
        <f>Source_princ!A42</f>
        <v>Dettes_conso</v>
      </c>
    </row>
    <row r="47" spans="1:1" ht="15.6" customHeight="1">
      <c r="A47" s="2" t="str">
        <f>Source_princ!A43</f>
        <v>Dettes_hypo</v>
      </c>
    </row>
    <row r="48" spans="1:1" ht="15.6" customHeight="1">
      <c r="A48" s="2" t="str">
        <f>Source_princ!A44</f>
        <v>Etat_civil</v>
      </c>
    </row>
    <row r="49" spans="1:1" ht="15.6" customHeight="1">
      <c r="A49" s="2" t="str">
        <f>Source_princ!A46</f>
        <v>Institution_financiere</v>
      </c>
    </row>
    <row r="50" spans="1:1" ht="15.6" customHeight="1">
      <c r="A50" s="2" t="str">
        <f>Source_princ!A47</f>
        <v>Lieu_naissance</v>
      </c>
    </row>
    <row r="51" spans="1:1" ht="15.6" customHeight="1">
      <c r="A51" s="2" t="str">
        <f>Source_princ!A48</f>
        <v>Liste</v>
      </c>
    </row>
    <row r="52" spans="1:1" ht="15.6" customHeight="1">
      <c r="A52" s="2" t="str">
        <f>Source_princ!A49</f>
        <v>Motif_consultation</v>
      </c>
    </row>
    <row r="53" spans="1:1" ht="15.6" customHeight="1">
      <c r="A53" s="2" t="str">
        <f>Source_princ!A50</f>
        <v>MRC</v>
      </c>
    </row>
    <row r="54" spans="1:1" ht="15.6" customHeight="1">
      <c r="A54" s="2" t="str">
        <f>Source_princ!A51</f>
        <v>Municipalite</v>
      </c>
    </row>
    <row r="55" spans="1:1" ht="15.6" customHeight="1">
      <c r="A55" s="2" t="str">
        <f>Source_princ!A52</f>
        <v>Nature_travail</v>
      </c>
    </row>
    <row r="56" spans="1:1" ht="15.6" customHeight="1">
      <c r="A56" s="2" t="str">
        <f>Source_princ!A53</f>
        <v>Onglet</v>
      </c>
    </row>
    <row r="57" spans="1:1" ht="15.6" customHeight="1">
      <c r="A57" s="2" t="str">
        <f>Source_princ!A54</f>
        <v>Oui_Non</v>
      </c>
    </row>
    <row r="58" spans="1:1" ht="15.6" customHeight="1">
      <c r="A58" s="2" t="str">
        <f>Source_princ!A55</f>
        <v>Reference</v>
      </c>
    </row>
    <row r="59" spans="1:1" ht="15.6" customHeight="1">
      <c r="A59" s="2" t="str">
        <f>Source_princ!A56</f>
        <v>Residence</v>
      </c>
    </row>
    <row r="60" spans="1:1" ht="15.6" customHeight="1">
      <c r="A60" s="2" t="str">
        <f>Source_princ!A57</f>
        <v>Scolarite</v>
      </c>
    </row>
    <row r="61" spans="1:1" ht="15.6" customHeight="1">
      <c r="A61" s="2" t="str">
        <f>Source_princ!A58</f>
        <v>Solution_proposee</v>
      </c>
    </row>
    <row r="62" spans="1:1" ht="15.6" customHeight="1">
      <c r="A62" s="2" t="str">
        <f>Source_princ!A59</f>
        <v>Source_revenu</v>
      </c>
    </row>
    <row r="63" spans="1:1" ht="15.6" customHeight="1">
      <c r="A63" s="2" t="str">
        <f>Source_princ!A60</f>
        <v>Valeurs</v>
      </c>
    </row>
    <row r="64" spans="1:1">
      <c r="A64" s="2"/>
    </row>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sheetData>
  <sheetProtection algorithmName="SHA-512" hashValue="BmA4ncKYZxnu1C3a27yDpsQUfi7iJQmTUa2jIhLdG7YazTl80tUNHjVpC2TSSiOfxE2mpgKosMejkIz8xQXgZQ==" saltValue="pcMdKuzBkBFitl5Uk85YMQ==" spinCount="100000" sheet="1" objects="1" scenarios="1"/>
  <dataValidations count="3">
    <dataValidation type="list" allowBlank="1" showInputMessage="1" showErrorMessage="1" sqref="K12 B12 F12:G12" xr:uid="{DD6C4A33-52F4-40F0-9C34-E4E1E82D953B}">
      <formula1>Liste</formula1>
    </dataValidation>
    <dataValidation type="list" allowBlank="1" showInputMessage="1" showErrorMessage="1" sqref="B11:K11" xr:uid="{32BE8898-C613-444A-B287-CCF0F7D4F957}">
      <formula1>Valeurs</formula1>
    </dataValidation>
    <dataValidation type="list" allowBlank="1" showInputMessage="1" showErrorMessage="1" sqref="B6:K6" xr:uid="{358E9B3A-33A2-412B-BF1C-ABBAB45B701A}">
      <formula1>Onglets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58E23-4654-4B4F-B077-62A024EF782D}">
  <sheetPr codeName="Feuil5">
    <tabColor rgb="FFDFEDDA"/>
    <pageSetUpPr fitToPage="1"/>
  </sheetPr>
  <dimension ref="A1:O130"/>
  <sheetViews>
    <sheetView showGridLines="0" showZeros="0" zoomScaleNormal="100" workbookViewId="0">
      <selection activeCell="A6" sqref="A6:D7"/>
    </sheetView>
  </sheetViews>
  <sheetFormatPr baseColWidth="10" defaultColWidth="11.44140625" defaultRowHeight="15"/>
  <cols>
    <col min="1" max="1" width="3" style="20" customWidth="1"/>
    <col min="2" max="2" width="28.77734375" style="20" customWidth="1"/>
    <col min="3" max="6" width="16.77734375" style="20" customWidth="1"/>
    <col min="7" max="7" width="77.77734375" style="20" customWidth="1"/>
    <col min="8" max="8" width="2.77734375" style="20" customWidth="1"/>
    <col min="9" max="9" width="25.77734375" style="20" customWidth="1"/>
    <col min="10" max="10" width="12.77734375" style="20" customWidth="1"/>
    <col min="11" max="16382" width="11.44140625" style="20"/>
    <col min="16383" max="16383" width="11.44140625" style="20" bestFit="1"/>
    <col min="16384" max="16384" width="11.44140625" style="20"/>
  </cols>
  <sheetData>
    <row r="1" spans="1:8" ht="15.6" customHeight="1"/>
    <row r="2" spans="1:8" ht="15.6" customHeight="1">
      <c r="C2" s="215" t="str">
        <f>No_dossier_txt</f>
        <v>Numéro de dossier</v>
      </c>
      <c r="D2" s="98">
        <f>No_Dossier</f>
        <v>0</v>
      </c>
    </row>
    <row r="3" spans="1:8" ht="15.6">
      <c r="C3" s="107" t="str">
        <f>Date_Ouv_txt</f>
        <v>Date d'ouverture</v>
      </c>
      <c r="D3" s="126">
        <f>Date_Ouv</f>
        <v>0</v>
      </c>
    </row>
    <row r="4" spans="1:8" ht="15.6" customHeight="1" thickBot="1">
      <c r="C4" s="107" t="s">
        <v>41</v>
      </c>
      <c r="D4" s="127"/>
    </row>
    <row r="5" spans="1:8" ht="15.6" customHeight="1">
      <c r="F5" s="657" t="s">
        <v>587</v>
      </c>
    </row>
    <row r="6" spans="1:8" ht="15.6" thickBot="1">
      <c r="A6" s="653" t="s">
        <v>42</v>
      </c>
      <c r="B6" s="653"/>
      <c r="C6" s="653"/>
      <c r="D6" s="653"/>
      <c r="F6" s="658"/>
    </row>
    <row r="7" spans="1:8" ht="15.6" customHeight="1" thickBot="1">
      <c r="A7" s="653"/>
      <c r="B7" s="653"/>
      <c r="C7" s="653"/>
      <c r="D7" s="653"/>
    </row>
    <row r="8" spans="1:8" s="222" customFormat="1" ht="19.05" customHeight="1" thickBot="1">
      <c r="A8" s="216"/>
      <c r="B8" s="217"/>
      <c r="C8" s="218">
        <f>'Données socioéconomiques'!B8</f>
        <v>0</v>
      </c>
      <c r="D8" s="219">
        <f>'Données socioéconomiques'!C8</f>
        <v>0</v>
      </c>
      <c r="E8" s="507"/>
      <c r="F8" s="220" t="s">
        <v>43</v>
      </c>
      <c r="G8" s="221" t="s">
        <v>12</v>
      </c>
    </row>
    <row r="9" spans="1:8" s="225" customFormat="1" ht="19.05" customHeight="1" thickBot="1">
      <c r="A9" s="223"/>
      <c r="B9" s="224" t="s">
        <v>561</v>
      </c>
      <c r="C9" s="223"/>
      <c r="D9" s="223"/>
      <c r="E9" s="506"/>
      <c r="F9" s="223"/>
      <c r="G9" s="87"/>
    </row>
    <row r="10" spans="1:8" ht="15.6" customHeight="1">
      <c r="A10" s="226">
        <v>1</v>
      </c>
      <c r="B10" s="508" t="s">
        <v>571</v>
      </c>
      <c r="C10" s="386"/>
      <c r="D10" s="386"/>
      <c r="E10" s="386"/>
      <c r="F10" s="398">
        <f t="shared" ref="F10:F15" si="0">SUM(C10:E10)</f>
        <v>0</v>
      </c>
      <c r="G10" s="70"/>
      <c r="H10" s="227"/>
    </row>
    <row r="11" spans="1:8" ht="15.6" customHeight="1">
      <c r="A11" s="228">
        <v>2</v>
      </c>
      <c r="B11" s="509" t="s">
        <v>572</v>
      </c>
      <c r="C11" s="388"/>
      <c r="D11" s="388"/>
      <c r="E11" s="389"/>
      <c r="F11" s="398">
        <f>SUM(C11:E11)</f>
        <v>0</v>
      </c>
      <c r="G11" s="69"/>
    </row>
    <row r="12" spans="1:8" ht="15.6" customHeight="1">
      <c r="A12" s="229">
        <v>3</v>
      </c>
      <c r="B12" s="509" t="s">
        <v>573</v>
      </c>
      <c r="C12" s="388"/>
      <c r="D12" s="390"/>
      <c r="E12" s="391"/>
      <c r="F12" s="398">
        <f t="shared" si="0"/>
        <v>0</v>
      </c>
      <c r="G12" s="69"/>
    </row>
    <row r="13" spans="1:8" ht="15.6" customHeight="1">
      <c r="A13" s="229">
        <v>4</v>
      </c>
      <c r="B13" s="509" t="s">
        <v>574</v>
      </c>
      <c r="C13" s="388"/>
      <c r="D13" s="390"/>
      <c r="E13" s="391"/>
      <c r="F13" s="398">
        <f t="shared" si="0"/>
        <v>0</v>
      </c>
      <c r="G13" s="69"/>
    </row>
    <row r="14" spans="1:8" ht="15.6" customHeight="1">
      <c r="A14" s="229">
        <v>5</v>
      </c>
      <c r="B14" s="509" t="s">
        <v>575</v>
      </c>
      <c r="C14" s="388"/>
      <c r="D14" s="390"/>
      <c r="E14" s="391"/>
      <c r="F14" s="398">
        <f t="shared" si="0"/>
        <v>0</v>
      </c>
      <c r="G14" s="69"/>
    </row>
    <row r="15" spans="1:8" ht="15.6" customHeight="1" thickBot="1">
      <c r="A15" s="230">
        <v>6</v>
      </c>
      <c r="B15" s="510" t="s">
        <v>576</v>
      </c>
      <c r="C15" s="392"/>
      <c r="D15" s="393"/>
      <c r="E15" s="394"/>
      <c r="F15" s="398">
        <f t="shared" si="0"/>
        <v>0</v>
      </c>
      <c r="G15" s="68"/>
    </row>
    <row r="16" spans="1:8" s="21" customFormat="1" ht="15.6" customHeight="1">
      <c r="A16" s="659" t="s">
        <v>566</v>
      </c>
      <c r="B16" s="659"/>
      <c r="C16" s="397">
        <f>SUM(C10:C15)</f>
        <v>0</v>
      </c>
      <c r="D16" s="397">
        <f>SUM(D10:D15)</f>
        <v>0</v>
      </c>
      <c r="E16" s="397">
        <f>SUM(E10:E15)</f>
        <v>0</v>
      </c>
      <c r="F16" s="397">
        <f>SUM(F10:F15)</f>
        <v>0</v>
      </c>
      <c r="G16" s="20"/>
    </row>
    <row r="17" spans="1:7" ht="19.05" customHeight="1"/>
    <row r="18" spans="1:7" s="225" customFormat="1" ht="19.05" customHeight="1">
      <c r="A18" s="231"/>
      <c r="B18" s="232" t="s">
        <v>44</v>
      </c>
      <c r="C18" s="233"/>
      <c r="D18" s="233"/>
      <c r="E18" s="233"/>
      <c r="F18" s="234"/>
      <c r="G18" s="78"/>
    </row>
    <row r="19" spans="1:7" ht="15.6" customHeight="1">
      <c r="A19" s="235" t="s">
        <v>485</v>
      </c>
      <c r="B19" s="236"/>
      <c r="C19" s="386"/>
      <c r="D19" s="386"/>
      <c r="E19" s="386"/>
      <c r="F19" s="398">
        <f>SUM(C19:E19)</f>
        <v>0</v>
      </c>
      <c r="G19" s="71"/>
    </row>
    <row r="20" spans="1:7" ht="15.6" customHeight="1">
      <c r="A20" s="235" t="s">
        <v>45</v>
      </c>
      <c r="B20" s="236"/>
      <c r="C20" s="395"/>
      <c r="D20" s="391"/>
      <c r="E20" s="391"/>
      <c r="F20" s="398">
        <f>SUM(C20:E20)</f>
        <v>0</v>
      </c>
      <c r="G20" s="69"/>
    </row>
    <row r="21" spans="1:7" ht="15.6" customHeight="1">
      <c r="A21" s="235" t="s">
        <v>46</v>
      </c>
      <c r="B21" s="236"/>
      <c r="C21" s="395"/>
      <c r="D21" s="391"/>
      <c r="E21" s="391"/>
      <c r="F21" s="398">
        <f>SUM(C21:E21)</f>
        <v>0</v>
      </c>
      <c r="G21" s="72"/>
    </row>
    <row r="22" spans="1:7" ht="15.6" customHeight="1">
      <c r="A22" s="235" t="s">
        <v>47</v>
      </c>
      <c r="B22" s="237"/>
      <c r="C22" s="392"/>
      <c r="D22" s="393"/>
      <c r="E22" s="396"/>
      <c r="F22" s="399">
        <f>SUM(C22:E22)</f>
        <v>0</v>
      </c>
      <c r="G22" s="68"/>
    </row>
    <row r="23" spans="1:7" s="21" customFormat="1" ht="15.6" customHeight="1">
      <c r="A23" s="659" t="s">
        <v>565</v>
      </c>
      <c r="B23" s="659"/>
      <c r="C23" s="400">
        <f>SUM(C19:C22)</f>
        <v>0</v>
      </c>
      <c r="D23" s="400">
        <f t="shared" ref="D23:F23" si="1">SUM(D19:D22)</f>
        <v>0</v>
      </c>
      <c r="E23" s="400">
        <f t="shared" si="1"/>
        <v>0</v>
      </c>
      <c r="F23" s="400">
        <f t="shared" si="1"/>
        <v>0</v>
      </c>
      <c r="G23" s="20"/>
    </row>
    <row r="24" spans="1:7" ht="19.05" customHeight="1"/>
    <row r="25" spans="1:7" s="225" customFormat="1" ht="19.05" customHeight="1">
      <c r="A25" s="231"/>
      <c r="B25" s="232" t="s">
        <v>48</v>
      </c>
      <c r="C25" s="233"/>
      <c r="D25" s="233"/>
      <c r="E25" s="233"/>
      <c r="F25" s="234"/>
      <c r="G25" s="78"/>
    </row>
    <row r="26" spans="1:7" ht="15.6" customHeight="1">
      <c r="A26" s="238" t="s">
        <v>49</v>
      </c>
      <c r="B26" s="239"/>
      <c r="C26" s="386"/>
      <c r="D26" s="386"/>
      <c r="E26" s="386"/>
      <c r="F26" s="398">
        <f>SUM(C26:E26)</f>
        <v>0</v>
      </c>
      <c r="G26" s="67"/>
    </row>
    <row r="27" spans="1:7" ht="15.6" customHeight="1">
      <c r="A27" s="238" t="s">
        <v>50</v>
      </c>
      <c r="B27" s="239"/>
      <c r="C27" s="395"/>
      <c r="D27" s="391"/>
      <c r="E27" s="391"/>
      <c r="F27" s="398">
        <f>SUM(C27:E27)</f>
        <v>0</v>
      </c>
      <c r="G27" s="67"/>
    </row>
    <row r="28" spans="1:7" ht="15.6" customHeight="1">
      <c r="A28" s="238" t="s">
        <v>51</v>
      </c>
      <c r="B28" s="239"/>
      <c r="C28" s="391"/>
      <c r="D28" s="391"/>
      <c r="E28" s="391"/>
      <c r="F28" s="398">
        <f>SUM(C28:E28)</f>
        <v>0</v>
      </c>
      <c r="G28" s="67"/>
    </row>
    <row r="29" spans="1:7" ht="15.6" customHeight="1">
      <c r="A29" s="238" t="s">
        <v>52</v>
      </c>
      <c r="B29" s="239"/>
      <c r="C29" s="392"/>
      <c r="D29" s="393"/>
      <c r="E29" s="396"/>
      <c r="F29" s="398">
        <f>SUM(C29:E29)</f>
        <v>0</v>
      </c>
      <c r="G29" s="68"/>
    </row>
    <row r="30" spans="1:7" s="21" customFormat="1" ht="15.6" customHeight="1">
      <c r="A30" s="659" t="s">
        <v>562</v>
      </c>
      <c r="B30" s="659"/>
      <c r="C30" s="400">
        <f>SUM(C26:C29)</f>
        <v>0</v>
      </c>
      <c r="D30" s="400">
        <f>SUM(D26:D29)</f>
        <v>0</v>
      </c>
      <c r="E30" s="400">
        <f>SUM(E26:E29)</f>
        <v>0</v>
      </c>
      <c r="F30" s="400">
        <f>SUM(F26:F29)</f>
        <v>0</v>
      </c>
      <c r="G30" s="20"/>
    </row>
    <row r="31" spans="1:7" ht="19.05" customHeight="1"/>
    <row r="32" spans="1:7" s="225" customFormat="1" ht="19.05" customHeight="1">
      <c r="A32" s="240"/>
      <c r="B32" s="241" t="s">
        <v>53</v>
      </c>
      <c r="C32" s="242"/>
      <c r="D32" s="242"/>
      <c r="E32" s="242"/>
      <c r="F32" s="242"/>
      <c r="G32" s="78"/>
    </row>
    <row r="33" spans="1:15" ht="15.6" customHeight="1">
      <c r="A33" s="235" t="s">
        <v>493</v>
      </c>
      <c r="B33" s="243"/>
      <c r="C33" s="386"/>
      <c r="D33" s="386"/>
      <c r="E33" s="386"/>
      <c r="F33" s="398">
        <f>SUM(C33:E33)</f>
        <v>0</v>
      </c>
      <c r="G33" s="67"/>
    </row>
    <row r="34" spans="1:15" ht="15.6" customHeight="1">
      <c r="A34" s="235" t="s">
        <v>494</v>
      </c>
      <c r="B34" s="243"/>
      <c r="C34" s="395"/>
      <c r="D34" s="391"/>
      <c r="E34" s="391"/>
      <c r="F34" s="398">
        <f>SUM(C34:E34)</f>
        <v>0</v>
      </c>
      <c r="G34" s="67"/>
    </row>
    <row r="35" spans="1:15" ht="15.6" customHeight="1">
      <c r="A35" s="235" t="s">
        <v>54</v>
      </c>
      <c r="B35" s="243"/>
      <c r="C35" s="392"/>
      <c r="D35" s="393"/>
      <c r="E35" s="396"/>
      <c r="F35" s="398">
        <f>SUM(C35:E35)</f>
        <v>0</v>
      </c>
      <c r="G35" s="68"/>
    </row>
    <row r="36" spans="1:15" s="21" customFormat="1" ht="15.6" customHeight="1">
      <c r="A36" s="659" t="s">
        <v>563</v>
      </c>
      <c r="B36" s="659"/>
      <c r="C36" s="400">
        <f>SUM(C33:C35)</f>
        <v>0</v>
      </c>
      <c r="D36" s="400">
        <f>SUM(D33:D35)</f>
        <v>0</v>
      </c>
      <c r="E36" s="400">
        <f>SUM(E33:E35)</f>
        <v>0</v>
      </c>
      <c r="F36" s="400">
        <f>SUM(F33:F35)</f>
        <v>0</v>
      </c>
      <c r="G36" s="20"/>
    </row>
    <row r="37" spans="1:15" ht="19.05" customHeight="1"/>
    <row r="38" spans="1:15" s="225" customFormat="1" ht="19.05" customHeight="1" thickBot="1">
      <c r="A38" s="240"/>
      <c r="B38" s="241" t="s">
        <v>55</v>
      </c>
      <c r="C38" s="242"/>
      <c r="D38" s="242"/>
      <c r="E38" s="242"/>
      <c r="F38" s="242"/>
      <c r="G38" s="78"/>
    </row>
    <row r="39" spans="1:15" ht="15.6" customHeight="1">
      <c r="A39" s="235" t="s">
        <v>56</v>
      </c>
      <c r="B39" s="239"/>
      <c r="C39" s="386"/>
      <c r="D39" s="386"/>
      <c r="E39" s="386"/>
      <c r="F39" s="398">
        <f>SUM(C39:E39)</f>
        <v>0</v>
      </c>
      <c r="G39" s="67"/>
      <c r="I39" s="635" t="s">
        <v>590</v>
      </c>
    </row>
    <row r="40" spans="1:15" ht="15.6" customHeight="1" thickBot="1">
      <c r="A40" s="235" t="s">
        <v>57</v>
      </c>
      <c r="B40" s="239"/>
      <c r="C40" s="392"/>
      <c r="D40" s="393"/>
      <c r="E40" s="396"/>
      <c r="F40" s="398">
        <f>SUM(C40:E40)</f>
        <v>0</v>
      </c>
      <c r="G40" s="68"/>
      <c r="I40" s="636"/>
      <c r="K40" s="244"/>
    </row>
    <row r="41" spans="1:15" s="21" customFormat="1" ht="15.6" customHeight="1">
      <c r="A41" s="659" t="s">
        <v>564</v>
      </c>
      <c r="B41" s="659"/>
      <c r="C41" s="400">
        <f>SUM(C39:C40)</f>
        <v>0</v>
      </c>
      <c r="D41" s="400">
        <f>SUM(D39:D40)</f>
        <v>0</v>
      </c>
      <c r="E41" s="400">
        <f>SUM(E39:E40)</f>
        <v>0</v>
      </c>
      <c r="F41" s="400">
        <f>SUM(F39:F40)</f>
        <v>0</v>
      </c>
      <c r="G41" s="20"/>
    </row>
    <row r="42" spans="1:15" s="222" customFormat="1" ht="15.6" customHeight="1">
      <c r="A42" s="660" t="s">
        <v>43</v>
      </c>
      <c r="B42" s="660"/>
      <c r="C42" s="401">
        <f>C16+C23+C30+C36+C41</f>
        <v>0</v>
      </c>
      <c r="D42" s="401">
        <f t="shared" ref="D42:E42" si="2">D16+D23+D30+D36+D41</f>
        <v>0</v>
      </c>
      <c r="E42" s="401">
        <f t="shared" si="2"/>
        <v>0</v>
      </c>
      <c r="F42" s="401">
        <f>F16+F23+F30+F36+F41</f>
        <v>0</v>
      </c>
    </row>
    <row r="43" spans="1:15" ht="15.6" customHeight="1"/>
    <row r="44" spans="1:15" ht="15.6" customHeight="1">
      <c r="A44" s="652" t="s">
        <v>499</v>
      </c>
      <c r="B44" s="652"/>
      <c r="C44" s="652"/>
      <c r="D44" s="652"/>
      <c r="E44" s="652"/>
      <c r="F44" s="652"/>
      <c r="G44" s="652"/>
    </row>
    <row r="45" spans="1:15" ht="15.6" customHeight="1"/>
    <row r="46" spans="1:15" s="16" customFormat="1" ht="15.6" customHeight="1">
      <c r="H46" s="108"/>
      <c r="J46" s="106"/>
      <c r="K46" s="106"/>
      <c r="L46" s="17"/>
      <c r="M46" s="17"/>
      <c r="N46" s="17"/>
      <c r="O46" s="17"/>
    </row>
    <row r="47" spans="1:15" ht="15.6" customHeight="1"/>
    <row r="48" spans="1:15" ht="15.6" customHeight="1"/>
    <row r="49" s="20" customFormat="1" ht="15.6" customHeight="1"/>
    <row r="50" s="20" customFormat="1" ht="15.6" customHeight="1"/>
    <row r="51" s="20" customFormat="1" ht="15.6" customHeight="1"/>
    <row r="52" s="20" customFormat="1" ht="15.6" customHeight="1"/>
    <row r="53" s="20" customFormat="1" ht="15.6" customHeight="1"/>
    <row r="54" s="20" customFormat="1" ht="15.6" customHeight="1"/>
    <row r="55" s="20" customFormat="1" ht="15.6" customHeight="1"/>
    <row r="56" s="20" customFormat="1" ht="15.6" customHeight="1"/>
    <row r="57" s="20" customFormat="1" ht="15.6" customHeight="1"/>
    <row r="58" s="20" customFormat="1" ht="15.6" customHeight="1"/>
    <row r="59" s="20" customFormat="1" ht="15.6" customHeight="1"/>
    <row r="60" s="20" customFormat="1" ht="15.6" customHeight="1"/>
    <row r="61" s="20" customFormat="1" ht="15.6" customHeight="1"/>
    <row r="62" s="20" customFormat="1" ht="15.6" customHeight="1"/>
    <row r="63" s="20" customFormat="1" ht="15.6" customHeight="1"/>
    <row r="64" s="20" customFormat="1" ht="15.6" customHeight="1"/>
    <row r="65" s="20" customFormat="1" ht="15.6" customHeight="1"/>
    <row r="66" s="20" customFormat="1" ht="15.6" customHeight="1"/>
    <row r="67" s="20" customFormat="1" ht="15.6" customHeight="1"/>
    <row r="68" s="20" customFormat="1" ht="15.6" customHeight="1"/>
    <row r="69" s="20" customFormat="1" ht="15.6" customHeight="1"/>
    <row r="70" s="20" customFormat="1" ht="15.6" customHeight="1"/>
    <row r="71" s="20" customFormat="1" ht="15.6" customHeight="1"/>
    <row r="72" s="20" customFormat="1" ht="15.6" customHeight="1"/>
    <row r="73" s="20" customFormat="1" ht="15.6" customHeight="1"/>
    <row r="74" s="20" customFormat="1" ht="15.6" customHeight="1"/>
    <row r="75" s="20" customFormat="1" ht="15.6" customHeight="1"/>
    <row r="76" s="20" customFormat="1" ht="15.6" customHeight="1"/>
    <row r="77" s="20" customFormat="1" ht="15.6" customHeight="1"/>
    <row r="78" s="20" customFormat="1" ht="15.6" customHeight="1"/>
    <row r="79" s="20" customFormat="1" ht="15.6" customHeight="1"/>
    <row r="80" s="20" customFormat="1" ht="15.6" customHeight="1"/>
    <row r="81" s="20" customFormat="1" ht="15.6" customHeight="1"/>
    <row r="82" s="20" customFormat="1" ht="15.6" customHeight="1"/>
    <row r="83" s="20" customFormat="1" ht="15.6" customHeight="1"/>
    <row r="130" s="20" customFormat="1" ht="15" customHeight="1"/>
  </sheetData>
  <sheetProtection algorithmName="SHA-512" hashValue="pxABe1x3sJnR+fFT5fMWSLNA6nrPqvPLX/BzxlddsnAKzuclV4WvzyLqhInTtuJHZB0gBQOWPGIk9wGRzLxwhg==" saltValue="gWy/S2R7o39aTZ2GiCLmWQ==" spinCount="100000" sheet="1" objects="1" scenarios="1"/>
  <mergeCells count="10">
    <mergeCell ref="I39:I40"/>
    <mergeCell ref="F5:F6"/>
    <mergeCell ref="A44:G44"/>
    <mergeCell ref="A6:D7"/>
    <mergeCell ref="A16:B16"/>
    <mergeCell ref="A23:B23"/>
    <mergeCell ref="A42:B42"/>
    <mergeCell ref="A30:B30"/>
    <mergeCell ref="A36:B36"/>
    <mergeCell ref="A41:B41"/>
  </mergeCells>
  <dataValidations count="1">
    <dataValidation type="list" allowBlank="1" showInputMessage="1" showErrorMessage="1" sqref="E8" xr:uid="{DD42B1F1-B75A-4012-A811-369D2555B933}">
      <formula1>"En commun, Autre"</formula1>
    </dataValidation>
  </dataValidations>
  <hyperlinks>
    <hyperlink ref="I39:I40" location="Dettes!A7" display="Ensuite, les Dettes." xr:uid="{4EE60756-59F3-4F65-9521-939EE3C5FCB9}"/>
  </hyperlinks>
  <printOptions horizontalCentered="1" verticalCentered="1"/>
  <pageMargins left="0.23622047244094491" right="0.23622047244094491" top="0.55118110236220474" bottom="0.55118110236220474" header="0.31496062992125984" footer="0.31496062992125984"/>
  <pageSetup scale="7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0B277-571C-4C82-8E55-90762C1872B5}">
  <sheetPr codeName="Feuil6">
    <tabColor rgb="FFFCCFCF"/>
    <pageSetUpPr fitToPage="1"/>
  </sheetPr>
  <dimension ref="A2:P53"/>
  <sheetViews>
    <sheetView showGridLines="0" showZeros="0" zoomScaleNormal="100" workbookViewId="0">
      <selection activeCell="A7" sqref="A7:D8"/>
    </sheetView>
  </sheetViews>
  <sheetFormatPr baseColWidth="10" defaultColWidth="11.44140625" defaultRowHeight="15.6" customHeight="1"/>
  <cols>
    <col min="1" max="2" width="21.77734375" style="20" customWidth="1"/>
    <col min="3" max="9" width="16.77734375" style="20" customWidth="1"/>
    <col min="10" max="10" width="9.77734375" style="368" customWidth="1"/>
    <col min="11" max="11" width="16.77734375" style="20" customWidth="1"/>
    <col min="12" max="12" width="4.6640625" style="315" customWidth="1"/>
    <col min="13" max="13" width="23.77734375" style="20" customWidth="1"/>
    <col min="14" max="14" width="50.6640625" style="20" customWidth="1"/>
    <col min="15" max="15" width="2.77734375" style="20" customWidth="1"/>
    <col min="16" max="16" width="38.77734375" style="20" customWidth="1"/>
    <col min="17" max="16384" width="11.44140625" style="20"/>
  </cols>
  <sheetData>
    <row r="2" spans="1:14" ht="15.6" customHeight="1">
      <c r="C2" s="107" t="str">
        <f>No_dossier_txt</f>
        <v>Numéro de dossier</v>
      </c>
      <c r="D2" s="98">
        <f>No_Dossier</f>
        <v>0</v>
      </c>
      <c r="F2" s="663" t="s">
        <v>584</v>
      </c>
      <c r="G2" s="664"/>
      <c r="H2" s="665"/>
    </row>
    <row r="3" spans="1:14" ht="15.6" customHeight="1">
      <c r="C3" s="110" t="str">
        <f>Date_Ouv_txt</f>
        <v>Date d'ouverture</v>
      </c>
      <c r="D3" s="126">
        <f>Date_Ouv</f>
        <v>0</v>
      </c>
      <c r="F3" s="666" t="s">
        <v>59</v>
      </c>
      <c r="G3" s="667" t="s">
        <v>60</v>
      </c>
      <c r="H3" s="667" t="s">
        <v>61</v>
      </c>
    </row>
    <row r="4" spans="1:14" ht="15.6" customHeight="1" thickBot="1">
      <c r="C4" s="110" t="str">
        <f>Date_MAJ_txt</f>
        <v>Date de mise à jour</v>
      </c>
      <c r="D4" s="127"/>
      <c r="F4" s="666"/>
      <c r="G4" s="667"/>
      <c r="H4" s="667"/>
      <c r="J4" s="20"/>
    </row>
    <row r="5" spans="1:14" ht="15.6" customHeight="1">
      <c r="F5" s="501" t="s">
        <v>62</v>
      </c>
      <c r="G5" s="486"/>
      <c r="H5" s="504">
        <f>G5*52/12</f>
        <v>0</v>
      </c>
    </row>
    <row r="6" spans="1:14" ht="15.6" customHeight="1" thickBot="1">
      <c r="F6" s="502" t="s">
        <v>63</v>
      </c>
      <c r="G6" s="503"/>
      <c r="H6" s="505">
        <f>G6*26/12</f>
        <v>0</v>
      </c>
    </row>
    <row r="7" spans="1:14" ht="15.6" customHeight="1">
      <c r="A7" s="668" t="s">
        <v>58</v>
      </c>
      <c r="B7" s="668"/>
      <c r="C7" s="668"/>
      <c r="D7" s="668"/>
      <c r="F7" s="511"/>
      <c r="G7" s="511"/>
      <c r="H7" s="511"/>
    </row>
    <row r="8" spans="1:14" ht="19.95" customHeight="1" thickBot="1">
      <c r="A8" s="669"/>
      <c r="B8" s="669"/>
      <c r="C8" s="669"/>
      <c r="D8" s="669"/>
      <c r="F8" s="671" t="s">
        <v>434</v>
      </c>
      <c r="G8" s="671"/>
      <c r="H8" s="671"/>
    </row>
    <row r="9" spans="1:14" ht="49.95" customHeight="1" thickBot="1">
      <c r="A9" s="245" t="s">
        <v>64</v>
      </c>
      <c r="B9" s="245" t="s">
        <v>492</v>
      </c>
      <c r="C9" s="245" t="s">
        <v>65</v>
      </c>
      <c r="D9" s="245" t="s">
        <v>66</v>
      </c>
      <c r="E9" s="245" t="s">
        <v>67</v>
      </c>
      <c r="F9" s="245">
        <f>'Données socioéconomiques'!B8</f>
        <v>0</v>
      </c>
      <c r="G9" s="498">
        <f>'Données socioéconomiques'!C8</f>
        <v>0</v>
      </c>
      <c r="H9" s="500"/>
      <c r="I9" s="499" t="s">
        <v>43</v>
      </c>
      <c r="J9" s="245" t="s">
        <v>69</v>
      </c>
      <c r="K9" s="245" t="s">
        <v>570</v>
      </c>
      <c r="L9" s="246" t="s">
        <v>70</v>
      </c>
      <c r="M9" s="245" t="s">
        <v>71</v>
      </c>
      <c r="N9" s="245" t="s">
        <v>12</v>
      </c>
    </row>
    <row r="10" spans="1:14" ht="19.05" customHeight="1">
      <c r="A10" s="247" t="s">
        <v>495</v>
      </c>
      <c r="B10" s="248"/>
      <c r="C10" s="249"/>
      <c r="D10" s="249"/>
      <c r="E10" s="249"/>
      <c r="F10" s="249"/>
      <c r="G10" s="249"/>
      <c r="H10" s="497"/>
      <c r="I10" s="249"/>
      <c r="J10" s="249"/>
      <c r="K10" s="249"/>
      <c r="L10" s="374"/>
      <c r="M10" s="249"/>
      <c r="N10" s="250"/>
    </row>
    <row r="11" spans="1:14" ht="15.6" customHeight="1">
      <c r="A11" s="79"/>
      <c r="B11" s="82"/>
      <c r="C11" s="402"/>
      <c r="D11" s="402"/>
      <c r="E11" s="402"/>
      <c r="F11" s="402"/>
      <c r="G11" s="402"/>
      <c r="H11" s="403"/>
      <c r="I11" s="408">
        <f>SUM(F11:H11)</f>
        <v>0</v>
      </c>
      <c r="J11" s="380"/>
      <c r="K11" s="86"/>
      <c r="L11" s="375"/>
      <c r="M11" s="73"/>
      <c r="N11" s="85"/>
    </row>
    <row r="12" spans="1:14" ht="15.6" customHeight="1">
      <c r="A12" s="80"/>
      <c r="B12" s="83"/>
      <c r="C12" s="404"/>
      <c r="D12" s="404"/>
      <c r="E12" s="404"/>
      <c r="F12" s="404"/>
      <c r="G12" s="404"/>
      <c r="H12" s="405"/>
      <c r="I12" s="409">
        <f t="shared" ref="I12:I30" si="0">SUM(F12:H12)</f>
        <v>0</v>
      </c>
      <c r="J12" s="381"/>
      <c r="K12" s="44"/>
      <c r="L12" s="376"/>
      <c r="M12" s="44"/>
      <c r="N12" s="136"/>
    </row>
    <row r="13" spans="1:14" ht="15.6" customHeight="1">
      <c r="A13" s="80"/>
      <c r="B13" s="83"/>
      <c r="C13" s="404"/>
      <c r="D13" s="404"/>
      <c r="E13" s="404"/>
      <c r="F13" s="404"/>
      <c r="G13" s="404"/>
      <c r="H13" s="405"/>
      <c r="I13" s="409">
        <f t="shared" si="0"/>
        <v>0</v>
      </c>
      <c r="J13" s="381"/>
      <c r="K13" s="44"/>
      <c r="L13" s="376"/>
      <c r="M13" s="44"/>
      <c r="N13" s="136"/>
    </row>
    <row r="14" spans="1:14" ht="15.6" customHeight="1">
      <c r="A14" s="80"/>
      <c r="B14" s="83"/>
      <c r="C14" s="404"/>
      <c r="D14" s="404"/>
      <c r="E14" s="404"/>
      <c r="F14" s="404"/>
      <c r="G14" s="404"/>
      <c r="H14" s="405"/>
      <c r="I14" s="409">
        <f t="shared" si="0"/>
        <v>0</v>
      </c>
      <c r="J14" s="381"/>
      <c r="K14" s="44"/>
      <c r="L14" s="376"/>
      <c r="M14" s="44"/>
      <c r="N14" s="136"/>
    </row>
    <row r="15" spans="1:14" ht="15.6" customHeight="1">
      <c r="A15" s="80"/>
      <c r="B15" s="83"/>
      <c r="C15" s="404"/>
      <c r="D15" s="404"/>
      <c r="E15" s="404"/>
      <c r="F15" s="404"/>
      <c r="G15" s="404"/>
      <c r="H15" s="405"/>
      <c r="I15" s="409">
        <f t="shared" si="0"/>
        <v>0</v>
      </c>
      <c r="J15" s="381"/>
      <c r="K15" s="44"/>
      <c r="L15" s="376"/>
      <c r="M15" s="44"/>
      <c r="N15" s="136"/>
    </row>
    <row r="16" spans="1:14" ht="15.6" customHeight="1">
      <c r="A16" s="80"/>
      <c r="B16" s="83"/>
      <c r="C16" s="404"/>
      <c r="D16" s="404"/>
      <c r="E16" s="404"/>
      <c r="F16" s="404"/>
      <c r="G16" s="404"/>
      <c r="H16" s="405"/>
      <c r="I16" s="409">
        <f t="shared" si="0"/>
        <v>0</v>
      </c>
      <c r="J16" s="381"/>
      <c r="K16" s="44"/>
      <c r="L16" s="376"/>
      <c r="M16" s="44"/>
      <c r="N16" s="136"/>
    </row>
    <row r="17" spans="1:16" ht="15.6" customHeight="1">
      <c r="A17" s="80"/>
      <c r="B17" s="83"/>
      <c r="C17" s="404"/>
      <c r="D17" s="404"/>
      <c r="E17" s="404"/>
      <c r="F17" s="404"/>
      <c r="G17" s="404"/>
      <c r="H17" s="405"/>
      <c r="I17" s="409">
        <f t="shared" si="0"/>
        <v>0</v>
      </c>
      <c r="J17" s="381"/>
      <c r="K17" s="44"/>
      <c r="L17" s="376"/>
      <c r="M17" s="44"/>
      <c r="N17" s="136"/>
    </row>
    <row r="18" spans="1:16" ht="15.6" customHeight="1">
      <c r="A18" s="80"/>
      <c r="B18" s="83"/>
      <c r="C18" s="404"/>
      <c r="D18" s="404"/>
      <c r="E18" s="404"/>
      <c r="F18" s="404"/>
      <c r="G18" s="404"/>
      <c r="H18" s="405"/>
      <c r="I18" s="409">
        <f t="shared" si="0"/>
        <v>0</v>
      </c>
      <c r="J18" s="381"/>
      <c r="K18" s="44"/>
      <c r="L18" s="376"/>
      <c r="M18" s="44"/>
      <c r="N18" s="136"/>
    </row>
    <row r="19" spans="1:16" ht="15.6" customHeight="1">
      <c r="A19" s="80"/>
      <c r="B19" s="83"/>
      <c r="C19" s="404"/>
      <c r="D19" s="404"/>
      <c r="E19" s="404"/>
      <c r="F19" s="404"/>
      <c r="G19" s="404"/>
      <c r="H19" s="405"/>
      <c r="I19" s="409">
        <f t="shared" si="0"/>
        <v>0</v>
      </c>
      <c r="J19" s="381"/>
      <c r="K19" s="44"/>
      <c r="L19" s="376"/>
      <c r="M19" s="44"/>
      <c r="N19" s="136"/>
    </row>
    <row r="20" spans="1:16" ht="15.6" customHeight="1">
      <c r="A20" s="80"/>
      <c r="B20" s="83"/>
      <c r="C20" s="404"/>
      <c r="D20" s="404"/>
      <c r="E20" s="404"/>
      <c r="F20" s="404"/>
      <c r="G20" s="404"/>
      <c r="H20" s="405"/>
      <c r="I20" s="409">
        <f t="shared" si="0"/>
        <v>0</v>
      </c>
      <c r="J20" s="381"/>
      <c r="K20" s="44"/>
      <c r="L20" s="376"/>
      <c r="M20" s="44"/>
      <c r="N20" s="136"/>
    </row>
    <row r="21" spans="1:16" ht="15.6" customHeight="1">
      <c r="A21" s="80"/>
      <c r="B21" s="83"/>
      <c r="C21" s="404"/>
      <c r="D21" s="404"/>
      <c r="E21" s="404"/>
      <c r="F21" s="404"/>
      <c r="G21" s="404"/>
      <c r="H21" s="405"/>
      <c r="I21" s="409">
        <f t="shared" si="0"/>
        <v>0</v>
      </c>
      <c r="J21" s="381"/>
      <c r="K21" s="44"/>
      <c r="L21" s="376"/>
      <c r="M21" s="44"/>
      <c r="N21" s="136"/>
    </row>
    <row r="22" spans="1:16" ht="15.6" customHeight="1">
      <c r="A22" s="80"/>
      <c r="B22" s="83"/>
      <c r="C22" s="404"/>
      <c r="D22" s="404"/>
      <c r="E22" s="404"/>
      <c r="F22" s="404"/>
      <c r="G22" s="404"/>
      <c r="H22" s="405"/>
      <c r="I22" s="409">
        <f t="shared" si="0"/>
        <v>0</v>
      </c>
      <c r="J22" s="381"/>
      <c r="K22" s="44"/>
      <c r="L22" s="376"/>
      <c r="M22" s="44"/>
      <c r="N22" s="136"/>
    </row>
    <row r="23" spans="1:16" ht="15.6" customHeight="1">
      <c r="A23" s="80"/>
      <c r="B23" s="83"/>
      <c r="C23" s="404"/>
      <c r="D23" s="404"/>
      <c r="E23" s="404"/>
      <c r="F23" s="404"/>
      <c r="G23" s="404"/>
      <c r="H23" s="405"/>
      <c r="I23" s="409">
        <f t="shared" si="0"/>
        <v>0</v>
      </c>
      <c r="J23" s="381"/>
      <c r="K23" s="44"/>
      <c r="L23" s="376"/>
      <c r="M23" s="44"/>
      <c r="N23" s="136"/>
    </row>
    <row r="24" spans="1:16" ht="15.6" customHeight="1">
      <c r="A24" s="80"/>
      <c r="B24" s="83"/>
      <c r="C24" s="404"/>
      <c r="D24" s="404"/>
      <c r="E24" s="404"/>
      <c r="F24" s="404"/>
      <c r="G24" s="404"/>
      <c r="H24" s="405"/>
      <c r="I24" s="409">
        <f t="shared" si="0"/>
        <v>0</v>
      </c>
      <c r="J24" s="381"/>
      <c r="K24" s="44"/>
      <c r="L24" s="376"/>
      <c r="M24" s="44"/>
      <c r="N24" s="136"/>
    </row>
    <row r="25" spans="1:16" ht="15.6" customHeight="1">
      <c r="A25" s="80"/>
      <c r="B25" s="83"/>
      <c r="C25" s="404"/>
      <c r="D25" s="404"/>
      <c r="E25" s="404"/>
      <c r="F25" s="404"/>
      <c r="G25" s="404"/>
      <c r="H25" s="405"/>
      <c r="I25" s="409">
        <f t="shared" si="0"/>
        <v>0</v>
      </c>
      <c r="J25" s="381"/>
      <c r="K25" s="44"/>
      <c r="L25" s="376"/>
      <c r="M25" s="44"/>
      <c r="N25" s="136"/>
    </row>
    <row r="26" spans="1:16" ht="15.6" customHeight="1">
      <c r="A26" s="80"/>
      <c r="B26" s="83"/>
      <c r="C26" s="404"/>
      <c r="D26" s="404"/>
      <c r="E26" s="404"/>
      <c r="F26" s="404"/>
      <c r="G26" s="404"/>
      <c r="H26" s="405"/>
      <c r="I26" s="409">
        <f t="shared" si="0"/>
        <v>0</v>
      </c>
      <c r="J26" s="381"/>
      <c r="K26" s="44"/>
      <c r="L26" s="376"/>
      <c r="M26" s="44"/>
      <c r="N26" s="136"/>
    </row>
    <row r="27" spans="1:16" ht="15.6" customHeight="1">
      <c r="A27" s="80"/>
      <c r="B27" s="83"/>
      <c r="C27" s="404"/>
      <c r="D27" s="404"/>
      <c r="E27" s="404"/>
      <c r="F27" s="404"/>
      <c r="G27" s="404"/>
      <c r="H27" s="405"/>
      <c r="I27" s="409">
        <f t="shared" si="0"/>
        <v>0</v>
      </c>
      <c r="J27" s="381"/>
      <c r="K27" s="44"/>
      <c r="L27" s="376"/>
      <c r="M27" s="44"/>
      <c r="N27" s="136"/>
    </row>
    <row r="28" spans="1:16" ht="15.6" customHeight="1" thickBot="1">
      <c r="A28" s="80"/>
      <c r="B28" s="83"/>
      <c r="C28" s="404"/>
      <c r="D28" s="404"/>
      <c r="E28" s="404"/>
      <c r="F28" s="404"/>
      <c r="G28" s="404"/>
      <c r="H28" s="405"/>
      <c r="I28" s="409">
        <f t="shared" si="0"/>
        <v>0</v>
      </c>
      <c r="J28" s="381"/>
      <c r="K28" s="44"/>
      <c r="L28" s="376"/>
      <c r="M28" s="44"/>
      <c r="N28" s="136"/>
    </row>
    <row r="29" spans="1:16" ht="15.6" customHeight="1">
      <c r="A29" s="80"/>
      <c r="B29" s="83"/>
      <c r="C29" s="404"/>
      <c r="D29" s="404"/>
      <c r="E29" s="404"/>
      <c r="F29" s="404"/>
      <c r="G29" s="404"/>
      <c r="H29" s="405"/>
      <c r="I29" s="409">
        <f t="shared" si="0"/>
        <v>0</v>
      </c>
      <c r="J29" s="381"/>
      <c r="K29" s="44"/>
      <c r="L29" s="376"/>
      <c r="M29" s="44"/>
      <c r="N29" s="136"/>
      <c r="P29" s="661" t="s">
        <v>586</v>
      </c>
    </row>
    <row r="30" spans="1:16" ht="15.6" customHeight="1" thickBot="1">
      <c r="A30" s="81"/>
      <c r="B30" s="84"/>
      <c r="C30" s="406"/>
      <c r="D30" s="406"/>
      <c r="E30" s="406"/>
      <c r="F30" s="406"/>
      <c r="G30" s="406"/>
      <c r="H30" s="407"/>
      <c r="I30" s="409">
        <f t="shared" si="0"/>
        <v>0</v>
      </c>
      <c r="J30" s="382"/>
      <c r="K30" s="45"/>
      <c r="L30" s="377"/>
      <c r="M30" s="44"/>
      <c r="N30" s="137"/>
      <c r="P30" s="662"/>
    </row>
    <row r="31" spans="1:16" ht="15.6" customHeight="1">
      <c r="A31" s="369"/>
      <c r="B31" s="109" t="s">
        <v>43</v>
      </c>
      <c r="C31" s="410">
        <f t="shared" ref="C31:H31" si="1">SUM(C11:C30)</f>
        <v>0</v>
      </c>
      <c r="D31" s="410">
        <f t="shared" si="1"/>
        <v>0</v>
      </c>
      <c r="E31" s="410">
        <f t="shared" si="1"/>
        <v>0</v>
      </c>
      <c r="F31" s="410">
        <f t="shared" si="1"/>
        <v>0</v>
      </c>
      <c r="G31" s="410">
        <f t="shared" si="1"/>
        <v>0</v>
      </c>
      <c r="H31" s="410">
        <f t="shared" si="1"/>
        <v>0</v>
      </c>
      <c r="I31" s="410">
        <f>SUM(I11:I30)</f>
        <v>0</v>
      </c>
    </row>
    <row r="32" spans="1:16" ht="19.95" customHeight="1" thickBot="1">
      <c r="F32" s="670" t="s">
        <v>434</v>
      </c>
      <c r="G32" s="670"/>
      <c r="H32" s="670"/>
    </row>
    <row r="33" spans="1:14" s="21" customFormat="1" ht="49.95" customHeight="1" thickBot="1">
      <c r="A33" s="245" t="s">
        <v>64</v>
      </c>
      <c r="B33" s="245" t="s">
        <v>492</v>
      </c>
      <c r="C33" s="245" t="s">
        <v>65</v>
      </c>
      <c r="D33" s="245" t="s">
        <v>66</v>
      </c>
      <c r="E33" s="245" t="s">
        <v>72</v>
      </c>
      <c r="F33" s="245">
        <f>F9</f>
        <v>0</v>
      </c>
      <c r="G33" s="245">
        <f>G9</f>
        <v>0</v>
      </c>
      <c r="H33" s="500"/>
      <c r="I33" s="245" t="s">
        <v>43</v>
      </c>
      <c r="J33" s="245" t="s">
        <v>69</v>
      </c>
      <c r="K33" s="245" t="s">
        <v>570</v>
      </c>
      <c r="L33" s="246" t="s">
        <v>70</v>
      </c>
      <c r="M33" s="245" t="s">
        <v>71</v>
      </c>
      <c r="N33" s="245" t="s">
        <v>12</v>
      </c>
    </row>
    <row r="34" spans="1:14" ht="19.05" customHeight="1">
      <c r="A34" s="251" t="s">
        <v>496</v>
      </c>
      <c r="B34" s="248"/>
      <c r="C34" s="249"/>
      <c r="D34" s="249"/>
      <c r="E34" s="249"/>
      <c r="F34" s="249"/>
      <c r="G34" s="249"/>
      <c r="H34" s="249"/>
      <c r="I34" s="249"/>
      <c r="J34" s="249"/>
      <c r="K34" s="249"/>
      <c r="L34" s="374"/>
      <c r="M34" s="249"/>
      <c r="N34" s="250"/>
    </row>
    <row r="35" spans="1:14" ht="15.6" customHeight="1">
      <c r="A35" s="79"/>
      <c r="B35" s="82"/>
      <c r="C35" s="402"/>
      <c r="D35" s="402"/>
      <c r="E35" s="402"/>
      <c r="F35" s="402"/>
      <c r="G35" s="402"/>
      <c r="H35" s="403"/>
      <c r="I35" s="409">
        <f>SUM(F35:H35)</f>
        <v>0</v>
      </c>
      <c r="J35" s="168"/>
      <c r="K35" s="169"/>
      <c r="L35" s="378"/>
      <c r="M35" s="170"/>
      <c r="N35" s="171"/>
    </row>
    <row r="36" spans="1:14" ht="15.6" customHeight="1">
      <c r="A36" s="80"/>
      <c r="B36" s="83"/>
      <c r="C36" s="404"/>
      <c r="D36" s="404"/>
      <c r="E36" s="404"/>
      <c r="F36" s="404"/>
      <c r="G36" s="404"/>
      <c r="H36" s="405"/>
      <c r="I36" s="409">
        <f t="shared" ref="I36:I39" si="2">SUM(F36:H36)</f>
        <v>0</v>
      </c>
      <c r="J36" s="63"/>
      <c r="K36" s="83"/>
      <c r="L36" s="376"/>
      <c r="M36" s="138"/>
      <c r="N36" s="136"/>
    </row>
    <row r="37" spans="1:14" ht="15.6" customHeight="1">
      <c r="A37" s="80"/>
      <c r="B37" s="83"/>
      <c r="C37" s="404"/>
      <c r="D37" s="404"/>
      <c r="E37" s="404"/>
      <c r="F37" s="404"/>
      <c r="G37" s="404"/>
      <c r="H37" s="405"/>
      <c r="I37" s="409">
        <f t="shared" si="2"/>
        <v>0</v>
      </c>
      <c r="J37" s="61"/>
      <c r="K37" s="83"/>
      <c r="L37" s="376"/>
      <c r="M37" s="138"/>
      <c r="N37" s="136"/>
    </row>
    <row r="38" spans="1:14" ht="15.6" customHeight="1">
      <c r="A38" s="80"/>
      <c r="B38" s="83"/>
      <c r="C38" s="404"/>
      <c r="D38" s="404"/>
      <c r="E38" s="404"/>
      <c r="F38" s="404"/>
      <c r="G38" s="404"/>
      <c r="H38" s="405"/>
      <c r="I38" s="409">
        <f t="shared" si="2"/>
        <v>0</v>
      </c>
      <c r="J38" s="61"/>
      <c r="K38" s="83"/>
      <c r="L38" s="376"/>
      <c r="M38" s="138"/>
      <c r="N38" s="136"/>
    </row>
    <row r="39" spans="1:14" ht="15.6" customHeight="1">
      <c r="A39" s="81"/>
      <c r="B39" s="84"/>
      <c r="C39" s="406"/>
      <c r="D39" s="406"/>
      <c r="E39" s="406"/>
      <c r="F39" s="406"/>
      <c r="G39" s="406"/>
      <c r="H39" s="407"/>
      <c r="I39" s="409">
        <f t="shared" si="2"/>
        <v>0</v>
      </c>
      <c r="J39" s="62"/>
      <c r="K39" s="84"/>
      <c r="L39" s="377"/>
      <c r="M39" s="138"/>
      <c r="N39" s="137"/>
    </row>
    <row r="40" spans="1:14" ht="15.6" customHeight="1">
      <c r="A40" s="370"/>
      <c r="B40" s="371" t="s">
        <v>43</v>
      </c>
      <c r="C40" s="411">
        <f t="shared" ref="C40:I40" si="3">SUM(C35:C39)</f>
        <v>0</v>
      </c>
      <c r="D40" s="411">
        <f t="shared" si="3"/>
        <v>0</v>
      </c>
      <c r="E40" s="411">
        <f t="shared" si="3"/>
        <v>0</v>
      </c>
      <c r="F40" s="411">
        <f t="shared" si="3"/>
        <v>0</v>
      </c>
      <c r="G40" s="411">
        <f t="shared" si="3"/>
        <v>0</v>
      </c>
      <c r="H40" s="411">
        <f t="shared" si="3"/>
        <v>0</v>
      </c>
      <c r="I40" s="411">
        <f t="shared" si="3"/>
        <v>0</v>
      </c>
    </row>
    <row r="41" spans="1:14" ht="15.6" customHeight="1">
      <c r="A41" s="372"/>
      <c r="B41" s="372"/>
      <c r="C41" s="373"/>
      <c r="D41" s="373"/>
      <c r="E41" s="373"/>
      <c r="F41" s="373"/>
      <c r="G41" s="373"/>
      <c r="H41" s="373"/>
      <c r="I41" s="373"/>
    </row>
    <row r="42" spans="1:14" ht="15.6" customHeight="1">
      <c r="B42" s="652" t="s">
        <v>499</v>
      </c>
      <c r="C42" s="652"/>
      <c r="D42" s="652"/>
      <c r="E42" s="652"/>
      <c r="F42" s="652"/>
      <c r="G42" s="652"/>
      <c r="H42" s="652"/>
      <c r="I42" s="652"/>
      <c r="J42" s="108"/>
      <c r="K42" s="108"/>
      <c r="L42" s="367"/>
      <c r="M42" s="108"/>
    </row>
    <row r="43" spans="1:14" ht="15.6" customHeight="1">
      <c r="B43" s="372"/>
      <c r="C43" s="373"/>
      <c r="D43" s="373"/>
      <c r="E43" s="373"/>
      <c r="F43" s="373"/>
      <c r="G43" s="373"/>
      <c r="H43" s="373"/>
      <c r="I43" s="373"/>
    </row>
    <row r="44" spans="1:14" ht="15.6" customHeight="1">
      <c r="H44" s="108"/>
      <c r="I44" s="108"/>
      <c r="J44" s="108"/>
      <c r="K44" s="108"/>
      <c r="L44" s="367"/>
      <c r="M44" s="108"/>
      <c r="N44" s="108"/>
    </row>
    <row r="45" spans="1:14" s="16" customFormat="1" ht="15.6" customHeight="1">
      <c r="H45" s="108"/>
      <c r="J45" s="106"/>
      <c r="K45" s="106"/>
      <c r="L45" s="345"/>
    </row>
    <row r="46" spans="1:14" ht="15.6" customHeight="1">
      <c r="J46" s="35"/>
      <c r="K46" s="35"/>
      <c r="L46" s="379"/>
      <c r="M46" s="35"/>
    </row>
    <row r="47" spans="1:14" ht="15.6" customHeight="1">
      <c r="J47" s="35"/>
      <c r="K47" s="35"/>
      <c r="L47" s="379"/>
      <c r="M47" s="35"/>
    </row>
    <row r="48" spans="1:14" ht="15.6" customHeight="1">
      <c r="K48" s="35"/>
      <c r="L48" s="379"/>
      <c r="M48" s="35"/>
    </row>
    <row r="49" spans="7:13" ht="15.6" customHeight="1">
      <c r="J49" s="35"/>
      <c r="K49" s="35"/>
      <c r="L49" s="379"/>
      <c r="M49" s="35"/>
    </row>
    <row r="50" spans="7:13" ht="15.6" customHeight="1">
      <c r="J50" s="35"/>
      <c r="K50" s="35"/>
      <c r="L50" s="379"/>
      <c r="M50" s="35"/>
    </row>
    <row r="53" spans="7:13" ht="15.6" customHeight="1">
      <c r="G53" s="35"/>
    </row>
  </sheetData>
  <sheetProtection algorithmName="SHA-512" hashValue="IabtAZsoPO55D94ZqM89zQOw8tN+7kSR2OpVYtj+iuYO9NA0CG+FAakmKRYE+el68dZTnXEfr/odsmyTiLoJYg==" saltValue="67yy2NLxclYzDEfsarMLxw==" spinCount="100000" sheet="1" objects="1" scenarios="1"/>
  <mergeCells count="9">
    <mergeCell ref="P29:P30"/>
    <mergeCell ref="F2:H2"/>
    <mergeCell ref="B42:I42"/>
    <mergeCell ref="F3:F4"/>
    <mergeCell ref="G3:G4"/>
    <mergeCell ref="H3:H4"/>
    <mergeCell ref="A7:D8"/>
    <mergeCell ref="F32:H32"/>
    <mergeCell ref="F8:H8"/>
  </mergeCells>
  <dataValidations count="4">
    <dataValidation type="list" allowBlank="1" showErrorMessage="1" sqref="A11:A30 A35:A39" xr:uid="{FA82C9E8-0598-4DE8-9F88-DB260D44B8AC}">
      <formula1>Institution_financiere</formula1>
    </dataValidation>
    <dataValidation type="list" allowBlank="1" showInputMessage="1" showErrorMessage="1" sqref="M11:M30" xr:uid="{41D15053-8D78-4536-9F32-10D61F62F93F}">
      <formula1>Dettes_conso</formula1>
    </dataValidation>
    <dataValidation type="list" allowBlank="1" showInputMessage="1" showErrorMessage="1" sqref="M35:M39" xr:uid="{418D811F-FDFC-40C4-8DD8-47161610FAD7}">
      <formula1>Dettes_hypo</formula1>
    </dataValidation>
    <dataValidation type="list" allowBlank="1" showInputMessage="1" showErrorMessage="1" sqref="H9 H33" xr:uid="{C0056D9B-DF02-4014-9175-605B2262FB87}">
      <formula1>"En commun, Autre"</formula1>
    </dataValidation>
  </dataValidations>
  <hyperlinks>
    <hyperlink ref="P29:P30" location="'Prévision annuelle'!A7" display="Revoir la Prévision annuelle." xr:uid="{837CFD22-021C-45E7-AF8A-FF62A090F4D0}"/>
  </hyperlinks>
  <printOptions horizontalCentered="1" verticalCentered="1"/>
  <pageMargins left="0.23622047244094491" right="0.23622047244094491" top="0.74803149606299213" bottom="0.74803149606299213" header="0.31496062992125984" footer="0.31496062992125984"/>
  <pageSetup paperSize="5" scale="63"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2F19E-DCCF-494C-930D-058EE9795505}">
  <sheetPr codeName="Feuil7">
    <tabColor rgb="FF96C486"/>
  </sheetPr>
  <dimension ref="A1:N113"/>
  <sheetViews>
    <sheetView showGridLines="0" showZeros="0" zoomScaleNormal="100" workbookViewId="0">
      <selection activeCell="A7" sqref="A7:A8"/>
    </sheetView>
  </sheetViews>
  <sheetFormatPr baseColWidth="10" defaultColWidth="11.33203125" defaultRowHeight="15"/>
  <cols>
    <col min="1" max="1" width="45.77734375" style="22" customWidth="1"/>
    <col min="2" max="5" width="16.77734375" style="22" customWidth="1"/>
    <col min="6" max="6" width="2.77734375" style="22" customWidth="1"/>
    <col min="7" max="13" width="16.77734375" style="20" customWidth="1"/>
    <col min="14" max="14" width="80.77734375" style="20" customWidth="1"/>
    <col min="15" max="15" width="11" style="22" customWidth="1"/>
    <col min="16" max="16384" width="11.33203125" style="22"/>
  </cols>
  <sheetData>
    <row r="1" spans="1:14" ht="15.6" customHeight="1">
      <c r="A1" s="26"/>
      <c r="B1" s="26"/>
      <c r="C1" s="26"/>
      <c r="D1" s="26"/>
      <c r="E1" s="26"/>
      <c r="F1" s="26"/>
      <c r="G1" s="680"/>
      <c r="H1" s="680"/>
      <c r="I1" s="680"/>
    </row>
    <row r="2" spans="1:14" ht="15.6" customHeight="1">
      <c r="B2" s="258" t="str">
        <f>No_dossier_txt</f>
        <v>Numéro de dossier</v>
      </c>
      <c r="C2" s="98">
        <f>No_Dossier</f>
        <v>0</v>
      </c>
      <c r="D2" s="26"/>
      <c r="E2" s="26"/>
      <c r="F2" s="26"/>
      <c r="G2" s="663" t="s">
        <v>584</v>
      </c>
      <c r="H2" s="664"/>
      <c r="I2" s="665"/>
    </row>
    <row r="3" spans="1:14" ht="15.6" customHeight="1">
      <c r="A3" s="269"/>
      <c r="B3" s="258" t="str">
        <f>Date_Ouv_txt</f>
        <v>Date d'ouverture</v>
      </c>
      <c r="C3" s="126">
        <f>Date_Ouv</f>
        <v>0</v>
      </c>
      <c r="F3" s="26"/>
      <c r="G3" s="681" t="s">
        <v>59</v>
      </c>
      <c r="H3" s="683" t="s">
        <v>60</v>
      </c>
      <c r="I3" s="683" t="s">
        <v>61</v>
      </c>
      <c r="J3" s="344"/>
      <c r="L3" s="344"/>
      <c r="M3" s="344"/>
      <c r="N3" s="35"/>
    </row>
    <row r="4" spans="1:14" ht="15.6" customHeight="1" thickBot="1">
      <c r="A4" s="269"/>
      <c r="B4" s="258" t="str">
        <f>Date_MAJ_txt</f>
        <v>Date de mise à jour</v>
      </c>
      <c r="C4" s="127"/>
      <c r="F4" s="26"/>
      <c r="G4" s="682"/>
      <c r="H4" s="684"/>
      <c r="I4" s="685"/>
      <c r="J4" s="344"/>
      <c r="K4" s="344"/>
      <c r="L4" s="344"/>
      <c r="M4" s="677" t="s">
        <v>585</v>
      </c>
      <c r="N4" s="35"/>
    </row>
    <row r="5" spans="1:14" ht="15.6" customHeight="1">
      <c r="F5" s="26"/>
      <c r="G5" s="483" t="s">
        <v>62</v>
      </c>
      <c r="H5" s="486"/>
      <c r="I5" s="489">
        <f>H5*52/12</f>
        <v>0</v>
      </c>
      <c r="J5" s="344"/>
      <c r="K5" s="344"/>
      <c r="L5" s="344"/>
      <c r="M5" s="677"/>
    </row>
    <row r="6" spans="1:14" ht="15.6" customHeight="1">
      <c r="A6" s="269"/>
      <c r="B6" s="269"/>
      <c r="C6" s="269"/>
      <c r="E6" s="269"/>
      <c r="F6" s="26"/>
      <c r="G6" s="484" t="s">
        <v>63</v>
      </c>
      <c r="H6" s="487"/>
      <c r="I6" s="490">
        <f>H6*26/12</f>
        <v>0</v>
      </c>
      <c r="J6" s="688" t="s">
        <v>622</v>
      </c>
      <c r="K6" s="689"/>
      <c r="L6" s="565"/>
      <c r="M6" s="677"/>
    </row>
    <row r="7" spans="1:14" ht="15.6" customHeight="1">
      <c r="A7" s="673" t="s">
        <v>74</v>
      </c>
      <c r="B7" s="675" t="s">
        <v>618</v>
      </c>
      <c r="C7" s="676"/>
      <c r="D7" s="676"/>
      <c r="E7" s="269"/>
      <c r="F7" s="26"/>
      <c r="G7" s="484" t="s">
        <v>73</v>
      </c>
      <c r="H7" s="487"/>
      <c r="I7" s="491">
        <f>H7*4/12</f>
        <v>0</v>
      </c>
      <c r="J7" s="686" t="s">
        <v>621</v>
      </c>
      <c r="K7" s="687"/>
      <c r="L7" s="687"/>
      <c r="M7" s="677"/>
    </row>
    <row r="8" spans="1:14" ht="15.6" customHeight="1" thickBot="1">
      <c r="A8" s="674"/>
      <c r="B8" s="676"/>
      <c r="C8" s="676"/>
      <c r="D8" s="676"/>
      <c r="E8" s="105"/>
      <c r="F8" s="26"/>
      <c r="G8" s="485" t="s">
        <v>75</v>
      </c>
      <c r="H8" s="488"/>
      <c r="I8" s="492">
        <f>H8/12</f>
        <v>0</v>
      </c>
      <c r="J8" s="686" t="s">
        <v>620</v>
      </c>
      <c r="K8" s="687"/>
      <c r="L8" s="687"/>
      <c r="M8" s="677"/>
    </row>
    <row r="9" spans="1:14" s="346" customFormat="1" ht="19.05" customHeight="1" thickBot="1">
      <c r="A9" s="270"/>
      <c r="B9" s="270">
        <f>'Données socioéconomiques'!$B$8</f>
        <v>0</v>
      </c>
      <c r="C9" s="270">
        <f>'Données socioéconomiques'!$C$8</f>
        <v>0</v>
      </c>
      <c r="D9" s="493"/>
      <c r="E9" s="271" t="s">
        <v>43</v>
      </c>
      <c r="F9" s="30"/>
      <c r="G9" s="21"/>
      <c r="H9" s="567" t="s">
        <v>260</v>
      </c>
      <c r="J9" s="567" t="s">
        <v>260</v>
      </c>
      <c r="K9" s="347"/>
      <c r="L9" s="567" t="s">
        <v>260</v>
      </c>
      <c r="M9" s="348"/>
      <c r="N9" s="21"/>
    </row>
    <row r="10" spans="1:14" ht="15.6">
      <c r="A10" s="272" t="s">
        <v>76</v>
      </c>
      <c r="B10" s="273"/>
      <c r="C10" s="273"/>
      <c r="D10" s="274"/>
      <c r="E10" s="275"/>
      <c r="G10" s="345"/>
      <c r="H10" s="566"/>
      <c r="I10" s="22"/>
      <c r="J10" s="564"/>
      <c r="K10" s="16"/>
      <c r="L10" s="564"/>
      <c r="M10" s="350" t="s">
        <v>43</v>
      </c>
      <c r="N10" s="385" t="s">
        <v>12</v>
      </c>
    </row>
    <row r="11" spans="1:14" ht="15.6" customHeight="1">
      <c r="A11" s="276" t="s">
        <v>77</v>
      </c>
      <c r="B11" s="412"/>
      <c r="C11" s="413"/>
      <c r="D11" s="414"/>
      <c r="E11" s="418">
        <f>SUM(B11:D11)</f>
        <v>0</v>
      </c>
      <c r="G11" s="277" t="s">
        <v>78</v>
      </c>
      <c r="H11" s="426"/>
      <c r="I11" s="277" t="s">
        <v>560</v>
      </c>
      <c r="J11" s="426"/>
      <c r="K11" s="46"/>
      <c r="L11" s="429"/>
      <c r="M11" s="432">
        <f>H11+J11+L11</f>
        <v>0</v>
      </c>
      <c r="N11" s="124"/>
    </row>
    <row r="12" spans="1:14" ht="15.6" customHeight="1">
      <c r="A12" s="276" t="s">
        <v>79</v>
      </c>
      <c r="B12" s="415"/>
      <c r="C12" s="402"/>
      <c r="D12" s="403"/>
      <c r="E12" s="419">
        <f t="shared" ref="E12:E16" si="0">SUM(B12:D12)</f>
        <v>0</v>
      </c>
      <c r="G12" s="277" t="s">
        <v>78</v>
      </c>
      <c r="H12" s="427"/>
      <c r="I12" s="277" t="s">
        <v>560</v>
      </c>
      <c r="J12" s="427"/>
      <c r="K12" s="46"/>
      <c r="L12" s="430"/>
      <c r="M12" s="433">
        <f t="shared" ref="M12:M14" si="1">H12+J12+L12</f>
        <v>0</v>
      </c>
      <c r="N12" s="67"/>
    </row>
    <row r="13" spans="1:14" ht="15.6" customHeight="1">
      <c r="A13" s="276" t="s">
        <v>80</v>
      </c>
      <c r="B13" s="416"/>
      <c r="C13" s="404"/>
      <c r="D13" s="405"/>
      <c r="E13" s="418">
        <f t="shared" si="0"/>
        <v>0</v>
      </c>
      <c r="G13" s="277" t="s">
        <v>81</v>
      </c>
      <c r="H13" s="427"/>
      <c r="I13" s="277" t="s">
        <v>82</v>
      </c>
      <c r="J13" s="427"/>
      <c r="K13" s="277" t="s">
        <v>83</v>
      </c>
      <c r="L13" s="430"/>
      <c r="M13" s="433">
        <f t="shared" si="1"/>
        <v>0</v>
      </c>
      <c r="N13" s="67"/>
    </row>
    <row r="14" spans="1:14" ht="15.6" customHeight="1" thickBot="1">
      <c r="A14" s="276" t="s">
        <v>84</v>
      </c>
      <c r="B14" s="416"/>
      <c r="C14" s="404"/>
      <c r="D14" s="405"/>
      <c r="E14" s="418">
        <f t="shared" si="0"/>
        <v>0</v>
      </c>
      <c r="G14" s="277" t="s">
        <v>85</v>
      </c>
      <c r="H14" s="427"/>
      <c r="I14" s="277" t="s">
        <v>86</v>
      </c>
      <c r="J14" s="427"/>
      <c r="K14" s="46"/>
      <c r="L14" s="430"/>
      <c r="M14" s="433">
        <f t="shared" si="1"/>
        <v>0</v>
      </c>
      <c r="N14" s="67"/>
    </row>
    <row r="15" spans="1:14" ht="15.6" customHeight="1">
      <c r="A15" s="494" t="s">
        <v>87</v>
      </c>
      <c r="B15" s="416"/>
      <c r="C15" s="404"/>
      <c r="D15" s="405"/>
      <c r="E15" s="418">
        <f t="shared" si="0"/>
        <v>0</v>
      </c>
      <c r="G15" s="46"/>
      <c r="H15" s="427"/>
      <c r="I15" s="46"/>
      <c r="J15" s="427"/>
      <c r="K15" s="46"/>
      <c r="L15" s="430"/>
      <c r="M15" s="433">
        <f>H15+J15+L15</f>
        <v>0</v>
      </c>
      <c r="N15" s="67"/>
    </row>
    <row r="16" spans="1:14" ht="15.6" customHeight="1" thickBot="1">
      <c r="A16" s="495"/>
      <c r="B16" s="417"/>
      <c r="C16" s="406"/>
      <c r="D16" s="407"/>
      <c r="E16" s="418">
        <f t="shared" si="0"/>
        <v>0</v>
      </c>
      <c r="G16" s="46"/>
      <c r="H16" s="428"/>
      <c r="I16" s="46"/>
      <c r="J16" s="428"/>
      <c r="K16" s="46"/>
      <c r="L16" s="431"/>
      <c r="M16" s="433">
        <f>H16+J16+L16</f>
        <v>0</v>
      </c>
      <c r="N16" s="67"/>
    </row>
    <row r="17" spans="1:14" ht="15.6" customHeight="1">
      <c r="A17" s="278" t="s">
        <v>88</v>
      </c>
      <c r="B17" s="420">
        <f>SUM(B11:B16)</f>
        <v>0</v>
      </c>
      <c r="C17" s="420">
        <f>SUM(C11:C16)</f>
        <v>0</v>
      </c>
      <c r="D17" s="420">
        <f>SUM(D11:D16)</f>
        <v>0</v>
      </c>
      <c r="E17" s="420">
        <f>SUM(E11:E16)</f>
        <v>0</v>
      </c>
      <c r="G17" s="351"/>
      <c r="H17" s="352"/>
      <c r="I17" s="351"/>
      <c r="J17" s="352"/>
      <c r="K17" s="351"/>
      <c r="L17" s="352"/>
      <c r="M17" s="434">
        <f>SUM(M11:M16)</f>
        <v>0</v>
      </c>
      <c r="N17" s="67"/>
    </row>
    <row r="18" spans="1:14" ht="15.6" customHeight="1">
      <c r="A18" s="27"/>
      <c r="B18" s="27"/>
      <c r="C18" s="27"/>
      <c r="D18" s="27"/>
      <c r="E18" s="27"/>
      <c r="F18" s="353"/>
      <c r="G18" s="16"/>
      <c r="H18" s="16"/>
      <c r="I18" s="16"/>
      <c r="J18" s="16"/>
      <c r="K18" s="16"/>
      <c r="L18" s="16"/>
      <c r="M18" s="16"/>
      <c r="N18" s="125"/>
    </row>
    <row r="19" spans="1:14" ht="15.6" customHeight="1">
      <c r="A19" s="279" t="s">
        <v>89</v>
      </c>
      <c r="B19" s="280"/>
      <c r="C19" s="280"/>
      <c r="D19" s="280"/>
      <c r="E19" s="281"/>
      <c r="G19" s="345"/>
      <c r="H19" s="349"/>
      <c r="I19" s="345"/>
      <c r="J19" s="349"/>
      <c r="K19" s="352"/>
      <c r="L19" s="345"/>
      <c r="M19" s="354"/>
      <c r="N19" s="67"/>
    </row>
    <row r="20" spans="1:14" ht="15.6" customHeight="1">
      <c r="A20" s="276" t="s">
        <v>90</v>
      </c>
      <c r="B20" s="412"/>
      <c r="C20" s="413"/>
      <c r="D20" s="414"/>
      <c r="E20" s="418">
        <f>SUM(B20:D20)</f>
        <v>0</v>
      </c>
      <c r="G20" s="277" t="s">
        <v>91</v>
      </c>
      <c r="H20" s="426"/>
      <c r="I20" s="282" t="s">
        <v>92</v>
      </c>
      <c r="J20" s="435">
        <f>Dettes!I40</f>
        <v>0</v>
      </c>
      <c r="K20" s="283" t="s">
        <v>93</v>
      </c>
      <c r="L20" s="429"/>
      <c r="M20" s="433">
        <f>H20+J20+L20</f>
        <v>0</v>
      </c>
      <c r="N20" s="67"/>
    </row>
    <row r="21" spans="1:14" ht="15.6" customHeight="1">
      <c r="A21" s="276" t="s">
        <v>94</v>
      </c>
      <c r="B21" s="416"/>
      <c r="C21" s="404"/>
      <c r="D21" s="405"/>
      <c r="E21" s="418">
        <f t="shared" ref="E21:E30" si="2">SUM(B21:D21)</f>
        <v>0</v>
      </c>
      <c r="G21" s="277" t="s">
        <v>95</v>
      </c>
      <c r="H21" s="427"/>
      <c r="I21" s="277" t="s">
        <v>96</v>
      </c>
      <c r="J21" s="436"/>
      <c r="K21" s="277" t="s">
        <v>97</v>
      </c>
      <c r="L21" s="430"/>
      <c r="M21" s="433">
        <f t="shared" ref="M21:M30" si="3">H21+J21+L21</f>
        <v>0</v>
      </c>
      <c r="N21" s="67"/>
    </row>
    <row r="22" spans="1:14" ht="15.6" customHeight="1">
      <c r="A22" s="276" t="s">
        <v>460</v>
      </c>
      <c r="B22" s="416"/>
      <c r="C22" s="404"/>
      <c r="D22" s="405"/>
      <c r="E22" s="418">
        <f t="shared" si="2"/>
        <v>0</v>
      </c>
      <c r="G22" s="46"/>
      <c r="H22" s="427"/>
      <c r="I22" s="47"/>
      <c r="J22" s="427"/>
      <c r="K22" s="47"/>
      <c r="L22" s="430"/>
      <c r="M22" s="433">
        <f t="shared" si="3"/>
        <v>0</v>
      </c>
      <c r="N22" s="67"/>
    </row>
    <row r="23" spans="1:14" ht="15.6" customHeight="1">
      <c r="A23" s="276" t="s">
        <v>459</v>
      </c>
      <c r="B23" s="416"/>
      <c r="C23" s="404"/>
      <c r="D23" s="405"/>
      <c r="E23" s="418">
        <f t="shared" si="2"/>
        <v>0</v>
      </c>
      <c r="G23" s="277" t="s">
        <v>98</v>
      </c>
      <c r="H23" s="427"/>
      <c r="I23" s="277" t="s">
        <v>99</v>
      </c>
      <c r="J23" s="427"/>
      <c r="K23" s="277" t="s">
        <v>100</v>
      </c>
      <c r="L23" s="430"/>
      <c r="M23" s="433">
        <f t="shared" si="3"/>
        <v>0</v>
      </c>
      <c r="N23" s="67"/>
    </row>
    <row r="24" spans="1:14" ht="15.6" customHeight="1">
      <c r="A24" s="276" t="s">
        <v>101</v>
      </c>
      <c r="B24" s="416"/>
      <c r="C24" s="404"/>
      <c r="D24" s="405"/>
      <c r="E24" s="418">
        <f t="shared" si="2"/>
        <v>0</v>
      </c>
      <c r="G24" s="277" t="s">
        <v>102</v>
      </c>
      <c r="H24" s="427"/>
      <c r="I24" s="277" t="s">
        <v>103</v>
      </c>
      <c r="J24" s="427"/>
      <c r="K24" s="47"/>
      <c r="L24" s="430"/>
      <c r="M24" s="433">
        <f t="shared" si="3"/>
        <v>0</v>
      </c>
      <c r="N24" s="67"/>
    </row>
    <row r="25" spans="1:14" ht="15.6" customHeight="1">
      <c r="A25" s="276" t="s">
        <v>104</v>
      </c>
      <c r="B25" s="416"/>
      <c r="C25" s="404"/>
      <c r="D25" s="405"/>
      <c r="E25" s="418">
        <f t="shared" si="2"/>
        <v>0</v>
      </c>
      <c r="G25" s="277" t="s">
        <v>105</v>
      </c>
      <c r="H25" s="427"/>
      <c r="I25" s="277" t="s">
        <v>106</v>
      </c>
      <c r="J25" s="427"/>
      <c r="K25" s="277" t="s">
        <v>83</v>
      </c>
      <c r="L25" s="430"/>
      <c r="M25" s="433">
        <f t="shared" si="3"/>
        <v>0</v>
      </c>
      <c r="N25" s="67"/>
    </row>
    <row r="26" spans="1:14" ht="15.6" customHeight="1">
      <c r="A26" s="276" t="s">
        <v>107</v>
      </c>
      <c r="B26" s="416"/>
      <c r="C26" s="404"/>
      <c r="D26" s="405"/>
      <c r="E26" s="418">
        <f>SUM(B26:D26)</f>
        <v>0</v>
      </c>
      <c r="G26" s="277" t="s">
        <v>108</v>
      </c>
      <c r="H26" s="427"/>
      <c r="I26" s="277" t="s">
        <v>109</v>
      </c>
      <c r="J26" s="427"/>
      <c r="K26" s="46"/>
      <c r="L26" s="430"/>
      <c r="M26" s="433">
        <f t="shared" si="3"/>
        <v>0</v>
      </c>
      <c r="N26" s="67"/>
    </row>
    <row r="27" spans="1:14" ht="15.6" customHeight="1" thickBot="1">
      <c r="A27" s="276" t="s">
        <v>44</v>
      </c>
      <c r="B27" s="416"/>
      <c r="C27" s="404"/>
      <c r="D27" s="405"/>
      <c r="E27" s="418">
        <f t="shared" si="2"/>
        <v>0</v>
      </c>
      <c r="G27" s="46"/>
      <c r="H27" s="427"/>
      <c r="I27" s="46"/>
      <c r="J27" s="427"/>
      <c r="K27" s="46"/>
      <c r="L27" s="430"/>
      <c r="M27" s="433">
        <f t="shared" si="3"/>
        <v>0</v>
      </c>
      <c r="N27" s="67"/>
    </row>
    <row r="28" spans="1:14" ht="15.6" customHeight="1">
      <c r="A28" s="494" t="s">
        <v>87</v>
      </c>
      <c r="B28" s="416"/>
      <c r="C28" s="404"/>
      <c r="D28" s="405"/>
      <c r="E28" s="418">
        <f t="shared" si="2"/>
        <v>0</v>
      </c>
      <c r="G28" s="46"/>
      <c r="H28" s="427"/>
      <c r="I28" s="46"/>
      <c r="J28" s="427"/>
      <c r="K28" s="46"/>
      <c r="L28" s="430"/>
      <c r="M28" s="433">
        <f t="shared" si="3"/>
        <v>0</v>
      </c>
      <c r="N28" s="67"/>
    </row>
    <row r="29" spans="1:14" ht="15.6" customHeight="1">
      <c r="A29" s="496"/>
      <c r="B29" s="416"/>
      <c r="C29" s="404"/>
      <c r="D29" s="405"/>
      <c r="E29" s="418">
        <f t="shared" si="2"/>
        <v>0</v>
      </c>
      <c r="G29" s="46"/>
      <c r="H29" s="427"/>
      <c r="I29" s="46"/>
      <c r="J29" s="427"/>
      <c r="K29" s="46"/>
      <c r="L29" s="430"/>
      <c r="M29" s="433">
        <f t="shared" si="3"/>
        <v>0</v>
      </c>
      <c r="N29" s="67"/>
    </row>
    <row r="30" spans="1:14" ht="15.6" customHeight="1" thickBot="1">
      <c r="A30" s="495"/>
      <c r="B30" s="417"/>
      <c r="C30" s="406"/>
      <c r="D30" s="407"/>
      <c r="E30" s="418">
        <f t="shared" si="2"/>
        <v>0</v>
      </c>
      <c r="G30" s="46"/>
      <c r="H30" s="428"/>
      <c r="I30" s="46"/>
      <c r="J30" s="428"/>
      <c r="K30" s="46"/>
      <c r="L30" s="431"/>
      <c r="M30" s="433">
        <f t="shared" si="3"/>
        <v>0</v>
      </c>
      <c r="N30" s="67"/>
    </row>
    <row r="31" spans="1:14" ht="15.6" customHeight="1">
      <c r="A31" s="284" t="s">
        <v>110</v>
      </c>
      <c r="B31" s="421">
        <f>SUM(B20:B30)</f>
        <v>0</v>
      </c>
      <c r="C31" s="421">
        <f>SUM(C20:C30)</f>
        <v>0</v>
      </c>
      <c r="D31" s="421">
        <f>SUM(D20:D30)</f>
        <v>0</v>
      </c>
      <c r="E31" s="421">
        <f>SUM(E20:E30)</f>
        <v>0</v>
      </c>
      <c r="G31" s="355"/>
      <c r="H31" s="345"/>
      <c r="I31" s="355"/>
      <c r="J31" s="345"/>
      <c r="K31" s="355"/>
      <c r="L31" s="345"/>
      <c r="M31" s="437">
        <f>SUM(M20:M30)</f>
        <v>0</v>
      </c>
      <c r="N31" s="67"/>
    </row>
    <row r="32" spans="1:14" ht="15.6" customHeight="1">
      <c r="A32" s="351"/>
      <c r="B32" s="351"/>
      <c r="C32" s="351"/>
      <c r="D32" s="351"/>
      <c r="E32" s="351"/>
      <c r="G32" s="355"/>
      <c r="H32" s="356"/>
      <c r="I32" s="356"/>
      <c r="J32" s="356"/>
      <c r="K32" s="356"/>
      <c r="L32" s="16"/>
      <c r="M32" s="16"/>
      <c r="N32" s="125"/>
    </row>
    <row r="33" spans="1:14" ht="15.6" customHeight="1">
      <c r="A33" s="285" t="s">
        <v>111</v>
      </c>
      <c r="B33" s="286"/>
      <c r="C33" s="286"/>
      <c r="D33" s="286"/>
      <c r="E33" s="287"/>
      <c r="G33" s="345"/>
      <c r="H33" s="349"/>
      <c r="I33" s="345"/>
      <c r="J33" s="349"/>
      <c r="K33" s="345"/>
      <c r="L33" s="345"/>
      <c r="M33" s="354"/>
      <c r="N33" s="67"/>
    </row>
    <row r="34" spans="1:14" ht="15.6" customHeight="1">
      <c r="A34" s="276" t="s">
        <v>112</v>
      </c>
      <c r="B34" s="412"/>
      <c r="C34" s="413"/>
      <c r="D34" s="414"/>
      <c r="E34" s="418">
        <f>SUM(B34:D34)</f>
        <v>0</v>
      </c>
      <c r="G34" s="277" t="s">
        <v>113</v>
      </c>
      <c r="H34" s="426"/>
      <c r="I34" s="46"/>
      <c r="J34" s="426"/>
      <c r="K34" s="46"/>
      <c r="L34" s="439"/>
      <c r="M34" s="433">
        <f t="shared" ref="M34:M52" si="4">H34+J34+L34</f>
        <v>0</v>
      </c>
      <c r="N34" s="67"/>
    </row>
    <row r="35" spans="1:14" ht="15.6" customHeight="1">
      <c r="A35" s="276" t="s">
        <v>114</v>
      </c>
      <c r="B35" s="415"/>
      <c r="C35" s="402"/>
      <c r="D35" s="403"/>
      <c r="E35" s="418">
        <f t="shared" ref="E35:E52" si="5">SUM(B35:D35)</f>
        <v>0</v>
      </c>
      <c r="G35" s="277" t="s">
        <v>115</v>
      </c>
      <c r="H35" s="427"/>
      <c r="I35" s="277" t="s">
        <v>116</v>
      </c>
      <c r="J35" s="427"/>
      <c r="K35" s="288" t="s">
        <v>630</v>
      </c>
      <c r="L35" s="440"/>
      <c r="M35" s="433">
        <f t="shared" si="4"/>
        <v>0</v>
      </c>
      <c r="N35" s="67"/>
    </row>
    <row r="36" spans="1:14" ht="15.6" customHeight="1">
      <c r="A36" s="276" t="s">
        <v>477</v>
      </c>
      <c r="B36" s="416"/>
      <c r="C36" s="404"/>
      <c r="D36" s="405"/>
      <c r="E36" s="418">
        <f t="shared" si="5"/>
        <v>0</v>
      </c>
      <c r="G36" s="277" t="s">
        <v>117</v>
      </c>
      <c r="H36" s="427"/>
      <c r="I36" s="277" t="s">
        <v>118</v>
      </c>
      <c r="J36" s="427"/>
      <c r="K36" s="46"/>
      <c r="L36" s="440"/>
      <c r="M36" s="433">
        <f t="shared" si="4"/>
        <v>0</v>
      </c>
      <c r="N36" s="67"/>
    </row>
    <row r="37" spans="1:14" ht="15.6" customHeight="1">
      <c r="A37" s="276" t="s">
        <v>119</v>
      </c>
      <c r="B37" s="416"/>
      <c r="C37" s="404"/>
      <c r="D37" s="405"/>
      <c r="E37" s="418">
        <f t="shared" si="5"/>
        <v>0</v>
      </c>
      <c r="G37" s="277" t="s">
        <v>120</v>
      </c>
      <c r="H37" s="427"/>
      <c r="I37" s="277" t="s">
        <v>121</v>
      </c>
      <c r="J37" s="427"/>
      <c r="K37" s="288" t="s">
        <v>122</v>
      </c>
      <c r="L37" s="440"/>
      <c r="M37" s="433">
        <f t="shared" si="4"/>
        <v>0</v>
      </c>
      <c r="N37" s="67"/>
    </row>
    <row r="38" spans="1:14" ht="15.6" customHeight="1">
      <c r="A38" s="276" t="s">
        <v>123</v>
      </c>
      <c r="B38" s="416"/>
      <c r="C38" s="404"/>
      <c r="D38" s="405"/>
      <c r="E38" s="418">
        <f t="shared" si="5"/>
        <v>0</v>
      </c>
      <c r="G38" s="277" t="s">
        <v>124</v>
      </c>
      <c r="H38" s="427"/>
      <c r="I38" s="277" t="s">
        <v>125</v>
      </c>
      <c r="J38" s="427"/>
      <c r="K38" s="288" t="s">
        <v>126</v>
      </c>
      <c r="L38" s="440"/>
      <c r="M38" s="433">
        <f t="shared" si="4"/>
        <v>0</v>
      </c>
      <c r="N38" s="67"/>
    </row>
    <row r="39" spans="1:14" ht="15.6" customHeight="1">
      <c r="A39" s="276" t="s">
        <v>127</v>
      </c>
      <c r="B39" s="416"/>
      <c r="C39" s="404"/>
      <c r="D39" s="405"/>
      <c r="E39" s="418">
        <f t="shared" si="5"/>
        <v>0</v>
      </c>
      <c r="G39" s="277" t="s">
        <v>128</v>
      </c>
      <c r="H39" s="427"/>
      <c r="I39" s="277" t="s">
        <v>129</v>
      </c>
      <c r="J39" s="427"/>
      <c r="K39" s="288" t="s">
        <v>130</v>
      </c>
      <c r="L39" s="440"/>
      <c r="M39" s="433">
        <f t="shared" si="4"/>
        <v>0</v>
      </c>
      <c r="N39" s="67"/>
    </row>
    <row r="40" spans="1:14" ht="15.6" customHeight="1">
      <c r="A40" s="276" t="s">
        <v>131</v>
      </c>
      <c r="B40" s="416"/>
      <c r="C40" s="404"/>
      <c r="D40" s="405"/>
      <c r="E40" s="418">
        <f>SUM(B40:D40)</f>
        <v>0</v>
      </c>
      <c r="G40" s="277" t="s">
        <v>132</v>
      </c>
      <c r="H40" s="427"/>
      <c r="I40" s="277" t="s">
        <v>133</v>
      </c>
      <c r="J40" s="427"/>
      <c r="K40" s="46"/>
      <c r="L40" s="440"/>
      <c r="M40" s="433">
        <f t="shared" si="4"/>
        <v>0</v>
      </c>
      <c r="N40" s="67"/>
    </row>
    <row r="41" spans="1:14" ht="15.6" customHeight="1">
      <c r="A41" s="276" t="s">
        <v>134</v>
      </c>
      <c r="B41" s="416"/>
      <c r="C41" s="404"/>
      <c r="D41" s="405"/>
      <c r="E41" s="418">
        <f t="shared" si="5"/>
        <v>0</v>
      </c>
      <c r="G41" s="277" t="s">
        <v>132</v>
      </c>
      <c r="H41" s="427"/>
      <c r="I41" s="277" t="s">
        <v>133</v>
      </c>
      <c r="J41" s="427"/>
      <c r="K41" s="46"/>
      <c r="L41" s="440"/>
      <c r="M41" s="433">
        <f t="shared" si="4"/>
        <v>0</v>
      </c>
      <c r="N41" s="67"/>
    </row>
    <row r="42" spans="1:14" ht="15.6" customHeight="1">
      <c r="A42" s="276" t="s">
        <v>135</v>
      </c>
      <c r="B42" s="416"/>
      <c r="C42" s="404"/>
      <c r="D42" s="405"/>
      <c r="E42" s="418">
        <f t="shared" si="5"/>
        <v>0</v>
      </c>
      <c r="G42" s="277" t="s">
        <v>136</v>
      </c>
      <c r="H42" s="427"/>
      <c r="I42" s="277" t="s">
        <v>137</v>
      </c>
      <c r="J42" s="427"/>
      <c r="K42" s="46"/>
      <c r="L42" s="440"/>
      <c r="M42" s="433">
        <f t="shared" si="4"/>
        <v>0</v>
      </c>
      <c r="N42" s="67"/>
    </row>
    <row r="43" spans="1:14" ht="15.6" customHeight="1">
      <c r="A43" s="276" t="s">
        <v>138</v>
      </c>
      <c r="B43" s="416"/>
      <c r="C43" s="404"/>
      <c r="D43" s="405"/>
      <c r="E43" s="418">
        <f t="shared" si="5"/>
        <v>0</v>
      </c>
      <c r="G43" s="277" t="s">
        <v>128</v>
      </c>
      <c r="H43" s="427"/>
      <c r="I43" s="277" t="s">
        <v>139</v>
      </c>
      <c r="J43" s="427"/>
      <c r="K43" s="46"/>
      <c r="L43" s="440"/>
      <c r="M43" s="433">
        <f t="shared" si="4"/>
        <v>0</v>
      </c>
      <c r="N43" s="67"/>
    </row>
    <row r="44" spans="1:14" ht="15.6" customHeight="1">
      <c r="A44" s="276" t="s">
        <v>140</v>
      </c>
      <c r="B44" s="416"/>
      <c r="C44" s="404"/>
      <c r="D44" s="405"/>
      <c r="E44" s="418">
        <f t="shared" si="5"/>
        <v>0</v>
      </c>
      <c r="G44" s="277" t="s">
        <v>141</v>
      </c>
      <c r="H44" s="427"/>
      <c r="I44" s="277" t="s">
        <v>142</v>
      </c>
      <c r="J44" s="427"/>
      <c r="K44" s="46"/>
      <c r="L44" s="440"/>
      <c r="M44" s="433">
        <f t="shared" si="4"/>
        <v>0</v>
      </c>
      <c r="N44" s="67"/>
    </row>
    <row r="45" spans="1:14" ht="15.6" customHeight="1" thickBot="1">
      <c r="A45" s="276" t="s">
        <v>107</v>
      </c>
      <c r="B45" s="416"/>
      <c r="C45" s="404"/>
      <c r="D45" s="405"/>
      <c r="E45" s="418">
        <f>SUM(B45:D45)</f>
        <v>0</v>
      </c>
      <c r="G45" s="277" t="s">
        <v>143</v>
      </c>
      <c r="H45" s="427"/>
      <c r="I45" s="277" t="s">
        <v>144</v>
      </c>
      <c r="J45" s="427"/>
      <c r="K45" s="46"/>
      <c r="L45" s="440"/>
      <c r="M45" s="433">
        <f t="shared" si="4"/>
        <v>0</v>
      </c>
      <c r="N45" s="67"/>
    </row>
    <row r="46" spans="1:14" ht="15.6" customHeight="1">
      <c r="A46" s="494" t="s">
        <v>87</v>
      </c>
      <c r="B46" s="416"/>
      <c r="C46" s="404"/>
      <c r="D46" s="405"/>
      <c r="E46" s="418">
        <f t="shared" si="5"/>
        <v>0</v>
      </c>
      <c r="G46" s="46"/>
      <c r="H46" s="427"/>
      <c r="I46" s="46"/>
      <c r="J46" s="427"/>
      <c r="K46" s="46"/>
      <c r="L46" s="440"/>
      <c r="M46" s="433">
        <f t="shared" si="4"/>
        <v>0</v>
      </c>
      <c r="N46" s="67"/>
    </row>
    <row r="47" spans="1:14" ht="15.6" customHeight="1">
      <c r="A47" s="496"/>
      <c r="B47" s="416"/>
      <c r="C47" s="404"/>
      <c r="D47" s="405"/>
      <c r="E47" s="418">
        <f t="shared" si="5"/>
        <v>0</v>
      </c>
      <c r="G47" s="46"/>
      <c r="H47" s="427"/>
      <c r="I47" s="46"/>
      <c r="J47" s="427"/>
      <c r="K47" s="46"/>
      <c r="L47" s="440"/>
      <c r="M47" s="433">
        <f t="shared" si="4"/>
        <v>0</v>
      </c>
      <c r="N47" s="67"/>
    </row>
    <row r="48" spans="1:14" ht="15.6" customHeight="1">
      <c r="A48" s="496"/>
      <c r="B48" s="416"/>
      <c r="C48" s="404"/>
      <c r="D48" s="405"/>
      <c r="E48" s="418">
        <f t="shared" si="5"/>
        <v>0</v>
      </c>
      <c r="G48" s="46"/>
      <c r="H48" s="427"/>
      <c r="I48" s="46"/>
      <c r="J48" s="427"/>
      <c r="K48" s="46"/>
      <c r="L48" s="440"/>
      <c r="M48" s="433">
        <f t="shared" si="4"/>
        <v>0</v>
      </c>
      <c r="N48" s="67"/>
    </row>
    <row r="49" spans="1:14" ht="15.6" customHeight="1">
      <c r="A49" s="496"/>
      <c r="B49" s="416"/>
      <c r="C49" s="404"/>
      <c r="D49" s="405"/>
      <c r="E49" s="418">
        <f t="shared" si="5"/>
        <v>0</v>
      </c>
      <c r="G49" s="46"/>
      <c r="H49" s="427"/>
      <c r="I49" s="46"/>
      <c r="J49" s="427"/>
      <c r="K49" s="46"/>
      <c r="L49" s="440"/>
      <c r="M49" s="433">
        <f t="shared" si="4"/>
        <v>0</v>
      </c>
      <c r="N49" s="67"/>
    </row>
    <row r="50" spans="1:14" ht="15.6" customHeight="1">
      <c r="A50" s="496"/>
      <c r="B50" s="416"/>
      <c r="C50" s="404"/>
      <c r="D50" s="405"/>
      <c r="E50" s="418">
        <f t="shared" si="5"/>
        <v>0</v>
      </c>
      <c r="G50" s="46"/>
      <c r="H50" s="427"/>
      <c r="I50" s="46"/>
      <c r="J50" s="427"/>
      <c r="K50" s="46"/>
      <c r="L50" s="440"/>
      <c r="M50" s="433">
        <f t="shared" si="4"/>
        <v>0</v>
      </c>
      <c r="N50" s="67"/>
    </row>
    <row r="51" spans="1:14" ht="15.6" customHeight="1">
      <c r="A51" s="496"/>
      <c r="B51" s="416"/>
      <c r="C51" s="404"/>
      <c r="D51" s="405"/>
      <c r="E51" s="418">
        <f>SUM(B51:D51)</f>
        <v>0</v>
      </c>
      <c r="G51" s="46"/>
      <c r="H51" s="427"/>
      <c r="I51" s="46"/>
      <c r="J51" s="427"/>
      <c r="K51" s="46"/>
      <c r="L51" s="440"/>
      <c r="M51" s="433">
        <f t="shared" si="4"/>
        <v>0</v>
      </c>
      <c r="N51" s="67"/>
    </row>
    <row r="52" spans="1:14" ht="15.6" customHeight="1" thickBot="1">
      <c r="A52" s="495"/>
      <c r="B52" s="417"/>
      <c r="C52" s="406"/>
      <c r="D52" s="407"/>
      <c r="E52" s="422">
        <f t="shared" si="5"/>
        <v>0</v>
      </c>
      <c r="G52" s="46"/>
      <c r="H52" s="428"/>
      <c r="I52" s="46"/>
      <c r="J52" s="438"/>
      <c r="K52" s="46"/>
      <c r="L52" s="441"/>
      <c r="M52" s="442">
        <f t="shared" si="4"/>
        <v>0</v>
      </c>
      <c r="N52" s="68"/>
    </row>
    <row r="53" spans="1:14" ht="15.6" customHeight="1">
      <c r="A53" s="25" t="s">
        <v>145</v>
      </c>
      <c r="B53" s="425">
        <f>SUM(B34:B52)</f>
        <v>0</v>
      </c>
      <c r="C53" s="425">
        <f>SUM(C34:C52)</f>
        <v>0</v>
      </c>
      <c r="D53" s="425">
        <f>SUM(D34:D52)</f>
        <v>0</v>
      </c>
      <c r="E53" s="423">
        <f>SUM(E34:E52)</f>
        <v>0</v>
      </c>
      <c r="F53" s="357"/>
      <c r="G53" s="16"/>
      <c r="H53" s="16"/>
      <c r="I53" s="16"/>
      <c r="J53" s="16"/>
      <c r="K53" s="16"/>
      <c r="L53" s="16"/>
      <c r="M53" s="443">
        <f>SUM(M34:M52)</f>
        <v>0</v>
      </c>
      <c r="N53" s="358"/>
    </row>
    <row r="54" spans="1:14" ht="15.6" customHeight="1">
      <c r="A54" s="359" t="s">
        <v>146</v>
      </c>
      <c r="B54" s="422">
        <f>B31+B53</f>
        <v>0</v>
      </c>
      <c r="C54" s="422">
        <f t="shared" ref="C54:D54" si="6">C31+C53</f>
        <v>0</v>
      </c>
      <c r="D54" s="422">
        <f t="shared" si="6"/>
        <v>0</v>
      </c>
      <c r="E54" s="422">
        <f>E31+E53</f>
        <v>0</v>
      </c>
      <c r="G54" s="16"/>
      <c r="H54" s="16"/>
      <c r="I54" s="16"/>
      <c r="J54" s="16"/>
      <c r="K54" s="16"/>
      <c r="L54" s="16"/>
      <c r="M54" s="289"/>
      <c r="N54" s="678" t="s">
        <v>589</v>
      </c>
    </row>
    <row r="55" spans="1:14" ht="15.6" customHeight="1">
      <c r="A55" s="359" t="s">
        <v>147</v>
      </c>
      <c r="B55" s="422">
        <f>B17-B54</f>
        <v>0</v>
      </c>
      <c r="C55" s="422">
        <f>C17-C54</f>
        <v>0</v>
      </c>
      <c r="D55" s="422">
        <f>D17-D54</f>
        <v>0</v>
      </c>
      <c r="E55" s="422">
        <f>E17-E54</f>
        <v>0</v>
      </c>
      <c r="G55" s="16"/>
      <c r="H55" s="16"/>
      <c r="I55" s="16"/>
      <c r="J55" s="16"/>
      <c r="K55" s="16"/>
      <c r="L55" s="16"/>
      <c r="M55" s="27"/>
      <c r="N55" s="679"/>
    </row>
    <row r="56" spans="1:14" ht="15.6">
      <c r="A56" s="292" t="s">
        <v>148</v>
      </c>
      <c r="B56" s="422">
        <f>Dettes!F31</f>
        <v>0</v>
      </c>
      <c r="C56" s="422">
        <f>Dettes!G31</f>
        <v>0</v>
      </c>
      <c r="D56" s="422">
        <f>Dettes!H31</f>
        <v>0</v>
      </c>
      <c r="E56" s="422">
        <f>SUM(B56:D56)</f>
        <v>0</v>
      </c>
      <c r="G56" s="360"/>
      <c r="H56" s="16"/>
      <c r="I56" s="16"/>
      <c r="J56" s="16"/>
      <c r="K56" s="16"/>
      <c r="L56" s="16"/>
      <c r="M56" s="290"/>
      <c r="N56" s="679"/>
    </row>
    <row r="57" spans="1:14" s="26" customFormat="1" ht="15.6">
      <c r="A57" s="109" t="s">
        <v>149</v>
      </c>
      <c r="B57" s="424">
        <f>B55-B56</f>
        <v>0</v>
      </c>
      <c r="C57" s="424">
        <f t="shared" ref="C57:E57" si="7">C55-C56</f>
        <v>0</v>
      </c>
      <c r="D57" s="424">
        <f t="shared" si="7"/>
        <v>0</v>
      </c>
      <c r="E57" s="424">
        <f t="shared" si="7"/>
        <v>0</v>
      </c>
      <c r="G57" s="106"/>
      <c r="H57" s="106"/>
      <c r="I57" s="106"/>
      <c r="J57" s="106"/>
      <c r="K57" s="106"/>
      <c r="L57" s="106"/>
      <c r="N57" s="291"/>
    </row>
    <row r="58" spans="1:14" ht="15.6" customHeight="1">
      <c r="A58" s="361"/>
      <c r="B58" s="361"/>
      <c r="C58" s="361"/>
      <c r="D58" s="361"/>
      <c r="E58" s="361"/>
      <c r="G58" s="27"/>
      <c r="H58" s="27"/>
      <c r="I58" s="27"/>
      <c r="J58" s="27"/>
      <c r="K58" s="27"/>
      <c r="L58" s="27"/>
      <c r="M58" s="27"/>
      <c r="N58" s="27"/>
    </row>
    <row r="59" spans="1:14" ht="15.6" customHeight="1">
      <c r="A59" s="652" t="s">
        <v>500</v>
      </c>
      <c r="B59" s="652"/>
      <c r="C59" s="652"/>
      <c r="D59" s="652"/>
      <c r="E59" s="652"/>
      <c r="F59" s="108"/>
      <c r="G59" s="108"/>
      <c r="H59" s="108"/>
      <c r="I59" s="108"/>
      <c r="J59" s="108"/>
      <c r="K59" s="108"/>
      <c r="L59" s="108"/>
      <c r="M59" s="108"/>
      <c r="N59" s="362"/>
    </row>
    <row r="60" spans="1:14" ht="15.6" customHeight="1">
      <c r="A60" s="672" t="s">
        <v>501</v>
      </c>
      <c r="B60" s="672"/>
      <c r="C60" s="672"/>
      <c r="D60" s="672"/>
      <c r="E60" s="672"/>
      <c r="G60" s="363"/>
      <c r="H60" s="27"/>
      <c r="I60" s="27"/>
      <c r="J60" s="27"/>
      <c r="K60" s="27"/>
      <c r="L60" s="27"/>
      <c r="M60" s="27"/>
      <c r="N60" s="363"/>
    </row>
    <row r="61" spans="1:14" ht="15.6" customHeight="1">
      <c r="A61" s="364"/>
      <c r="B61" s="364"/>
      <c r="C61" s="364"/>
      <c r="D61" s="364"/>
      <c r="E61" s="364"/>
      <c r="F61" s="108"/>
      <c r="G61" s="108"/>
      <c r="H61" s="108"/>
      <c r="I61" s="108"/>
      <c r="J61" s="108"/>
      <c r="K61" s="108"/>
      <c r="L61" s="108"/>
      <c r="M61" s="108"/>
      <c r="N61" s="365"/>
    </row>
    <row r="62" spans="1:14" ht="15.6" customHeight="1">
      <c r="A62" s="108"/>
      <c r="B62" s="108"/>
      <c r="C62" s="108"/>
      <c r="D62" s="108"/>
      <c r="E62" s="108"/>
      <c r="G62" s="27"/>
      <c r="H62" s="27"/>
      <c r="I62" s="27"/>
      <c r="J62" s="27"/>
      <c r="K62" s="27"/>
      <c r="L62" s="27"/>
      <c r="M62" s="27"/>
      <c r="N62" s="27"/>
    </row>
    <row r="63" spans="1:14" ht="15.6" customHeight="1">
      <c r="G63" s="27"/>
      <c r="H63" s="27"/>
      <c r="I63" s="27"/>
      <c r="J63" s="27"/>
      <c r="K63" s="27"/>
      <c r="L63" s="27"/>
      <c r="M63" s="27"/>
      <c r="N63" s="27"/>
    </row>
    <row r="64" spans="1:14" ht="15.6" customHeight="1">
      <c r="G64" s="27"/>
      <c r="H64" s="27"/>
      <c r="I64" s="27"/>
      <c r="J64" s="27"/>
      <c r="K64" s="27"/>
      <c r="L64" s="27"/>
      <c r="M64" s="27"/>
      <c r="N64" s="27"/>
    </row>
    <row r="65" spans="4:14" ht="15.6" customHeight="1">
      <c r="G65" s="27"/>
      <c r="H65" s="27"/>
      <c r="I65" s="27"/>
      <c r="J65" s="27"/>
      <c r="K65" s="27"/>
      <c r="L65" s="27"/>
      <c r="M65" s="27"/>
      <c r="N65" s="27"/>
    </row>
    <row r="66" spans="4:14" ht="15.6" customHeight="1">
      <c r="D66" s="366"/>
      <c r="G66" s="27"/>
      <c r="H66" s="27"/>
      <c r="I66" s="27"/>
      <c r="J66" s="27"/>
      <c r="K66" s="27"/>
      <c r="L66" s="27"/>
      <c r="M66" s="27"/>
      <c r="N66" s="27"/>
    </row>
    <row r="67" spans="4:14" ht="15.6" customHeight="1">
      <c r="G67" s="27"/>
      <c r="H67" s="27"/>
      <c r="I67" s="27"/>
      <c r="J67" s="27"/>
      <c r="K67" s="27"/>
      <c r="L67" s="27"/>
      <c r="M67" s="27"/>
      <c r="N67" s="27"/>
    </row>
    <row r="68" spans="4:14" ht="15.6" customHeight="1">
      <c r="G68" s="27"/>
      <c r="H68" s="27"/>
      <c r="I68" s="27"/>
      <c r="J68" s="27"/>
      <c r="K68" s="27"/>
      <c r="L68" s="27"/>
      <c r="M68" s="27"/>
      <c r="N68" s="27"/>
    </row>
    <row r="69" spans="4:14" ht="15.6" customHeight="1">
      <c r="G69" s="27"/>
      <c r="H69" s="27"/>
      <c r="I69" s="27"/>
      <c r="J69" s="27"/>
      <c r="K69" s="27"/>
      <c r="L69" s="27"/>
      <c r="M69" s="27"/>
      <c r="N69" s="27"/>
    </row>
    <row r="70" spans="4:14" ht="15.6" customHeight="1">
      <c r="G70" s="27"/>
      <c r="H70" s="27"/>
      <c r="I70" s="27"/>
      <c r="J70" s="27"/>
      <c r="K70" s="27"/>
      <c r="L70" s="27"/>
      <c r="M70" s="27"/>
      <c r="N70" s="27"/>
    </row>
    <row r="71" spans="4:14" ht="15.6" customHeight="1">
      <c r="G71" s="27"/>
      <c r="H71" s="27"/>
      <c r="I71" s="27"/>
      <c r="J71" s="27"/>
      <c r="K71" s="27"/>
      <c r="L71" s="27"/>
      <c r="M71" s="27"/>
      <c r="N71" s="27"/>
    </row>
    <row r="72" spans="4:14" ht="15.6" customHeight="1">
      <c r="G72" s="27"/>
      <c r="H72" s="27"/>
      <c r="I72" s="27"/>
      <c r="J72" s="27"/>
      <c r="K72" s="27"/>
      <c r="L72" s="27"/>
      <c r="M72" s="27"/>
      <c r="N72" s="27"/>
    </row>
    <row r="73" spans="4:14" ht="15.6" customHeight="1">
      <c r="G73" s="27"/>
      <c r="H73" s="27"/>
      <c r="I73" s="27"/>
      <c r="J73" s="27"/>
      <c r="K73" s="27"/>
      <c r="L73" s="27"/>
      <c r="M73" s="27"/>
      <c r="N73" s="27"/>
    </row>
    <row r="74" spans="4:14" ht="15.6" customHeight="1">
      <c r="G74" s="27"/>
      <c r="H74" s="27"/>
      <c r="I74" s="27"/>
      <c r="J74" s="27"/>
      <c r="K74" s="27"/>
      <c r="L74" s="27"/>
      <c r="M74" s="27"/>
      <c r="N74" s="27"/>
    </row>
    <row r="75" spans="4:14" ht="15.6" customHeight="1">
      <c r="G75" s="27"/>
      <c r="H75" s="27"/>
      <c r="I75" s="27"/>
      <c r="J75" s="27"/>
      <c r="K75" s="27"/>
      <c r="L75" s="27"/>
      <c r="M75" s="27"/>
      <c r="N75" s="27"/>
    </row>
    <row r="76" spans="4:14" ht="15.6" customHeight="1">
      <c r="G76" s="27"/>
      <c r="H76" s="27"/>
      <c r="I76" s="27"/>
      <c r="J76" s="27"/>
      <c r="K76" s="27"/>
      <c r="L76" s="27"/>
      <c r="M76" s="27"/>
      <c r="N76" s="27"/>
    </row>
    <row r="77" spans="4:14" ht="15.6" customHeight="1">
      <c r="G77" s="27"/>
      <c r="H77" s="27"/>
      <c r="I77" s="27"/>
      <c r="J77" s="27"/>
      <c r="K77" s="27"/>
      <c r="L77" s="27"/>
      <c r="M77" s="27"/>
      <c r="N77" s="27"/>
    </row>
    <row r="78" spans="4:14" ht="13.2">
      <c r="G78" s="27"/>
      <c r="H78" s="27"/>
      <c r="I78" s="27"/>
      <c r="J78" s="27"/>
      <c r="K78" s="27"/>
      <c r="L78" s="27"/>
      <c r="M78" s="27"/>
      <c r="N78" s="27"/>
    </row>
    <row r="79" spans="4:14" ht="13.2">
      <c r="G79" s="27"/>
      <c r="H79" s="27"/>
      <c r="I79" s="27"/>
      <c r="J79" s="27"/>
      <c r="K79" s="27"/>
      <c r="L79" s="27"/>
      <c r="M79" s="27"/>
      <c r="N79" s="27"/>
    </row>
    <row r="80" spans="4:14" ht="13.2">
      <c r="G80" s="27"/>
      <c r="H80" s="27"/>
      <c r="I80" s="27"/>
      <c r="J80" s="27"/>
      <c r="K80" s="27"/>
      <c r="L80" s="27"/>
      <c r="M80" s="27"/>
      <c r="N80" s="27"/>
    </row>
    <row r="81" spans="7:14" ht="13.2">
      <c r="G81" s="27"/>
      <c r="H81" s="27"/>
      <c r="I81" s="27"/>
      <c r="J81" s="27"/>
      <c r="K81" s="27"/>
      <c r="L81" s="27"/>
      <c r="M81" s="27"/>
      <c r="N81" s="27"/>
    </row>
    <row r="82" spans="7:14" ht="13.2">
      <c r="G82" s="27"/>
      <c r="H82" s="27"/>
      <c r="I82" s="27"/>
      <c r="J82" s="27"/>
      <c r="K82" s="27"/>
      <c r="L82" s="27"/>
      <c r="M82" s="27"/>
      <c r="N82" s="27"/>
    </row>
    <row r="83" spans="7:14" ht="13.2">
      <c r="G83" s="27"/>
      <c r="H83" s="27"/>
      <c r="I83" s="27"/>
      <c r="J83" s="27"/>
      <c r="K83" s="27"/>
      <c r="L83" s="27"/>
      <c r="M83" s="27"/>
      <c r="N83" s="27"/>
    </row>
    <row r="84" spans="7:14" ht="13.2">
      <c r="G84" s="27"/>
      <c r="H84" s="27"/>
      <c r="I84" s="27"/>
      <c r="J84" s="27"/>
      <c r="K84" s="27"/>
      <c r="L84" s="27"/>
      <c r="M84" s="27"/>
      <c r="N84" s="27"/>
    </row>
    <row r="85" spans="7:14" ht="13.2">
      <c r="G85" s="27"/>
      <c r="H85" s="27"/>
      <c r="I85" s="27"/>
      <c r="J85" s="27"/>
      <c r="K85" s="27"/>
      <c r="L85" s="27"/>
      <c r="M85" s="27"/>
      <c r="N85" s="27"/>
    </row>
    <row r="86" spans="7:14" ht="13.2">
      <c r="G86" s="27"/>
      <c r="H86" s="27"/>
      <c r="I86" s="27"/>
      <c r="J86" s="27"/>
      <c r="K86" s="27"/>
      <c r="L86" s="27"/>
      <c r="M86" s="27"/>
      <c r="N86" s="27"/>
    </row>
    <row r="87" spans="7:14" ht="13.2">
      <c r="G87" s="27"/>
      <c r="H87" s="27"/>
      <c r="I87" s="27"/>
      <c r="J87" s="27"/>
      <c r="K87" s="27"/>
      <c r="L87" s="27"/>
      <c r="M87" s="27"/>
      <c r="N87" s="27"/>
    </row>
    <row r="88" spans="7:14" ht="13.2">
      <c r="G88" s="27"/>
      <c r="H88" s="27"/>
      <c r="I88" s="27"/>
      <c r="J88" s="27"/>
      <c r="K88" s="27"/>
      <c r="L88" s="27"/>
      <c r="M88" s="27"/>
      <c r="N88" s="27"/>
    </row>
    <row r="89" spans="7:14" ht="13.2">
      <c r="G89" s="27"/>
      <c r="H89" s="27"/>
      <c r="I89" s="27"/>
      <c r="J89" s="27"/>
      <c r="K89" s="27"/>
      <c r="L89" s="27"/>
      <c r="M89" s="27"/>
      <c r="N89" s="27"/>
    </row>
    <row r="90" spans="7:14" ht="13.2">
      <c r="G90" s="27"/>
      <c r="H90" s="27"/>
      <c r="I90" s="27"/>
      <c r="J90" s="27"/>
      <c r="K90" s="27"/>
      <c r="L90" s="27"/>
      <c r="M90" s="27"/>
      <c r="N90" s="27"/>
    </row>
    <row r="91" spans="7:14" ht="13.2">
      <c r="G91" s="27"/>
      <c r="H91" s="27"/>
      <c r="I91" s="27"/>
      <c r="J91" s="27"/>
      <c r="K91" s="27"/>
      <c r="L91" s="27"/>
      <c r="M91" s="27"/>
      <c r="N91" s="27"/>
    </row>
    <row r="92" spans="7:14" ht="13.2">
      <c r="G92" s="27"/>
      <c r="H92" s="27"/>
      <c r="I92" s="27"/>
      <c r="J92" s="27"/>
      <c r="K92" s="27"/>
      <c r="L92" s="27"/>
      <c r="M92" s="27"/>
      <c r="N92" s="27"/>
    </row>
    <row r="93" spans="7:14" ht="13.2">
      <c r="G93" s="27"/>
      <c r="H93" s="27"/>
      <c r="I93" s="27"/>
      <c r="J93" s="27"/>
      <c r="K93" s="27"/>
      <c r="L93" s="27"/>
      <c r="M93" s="27"/>
      <c r="N93" s="27"/>
    </row>
    <row r="94" spans="7:14" ht="13.2">
      <c r="G94" s="27"/>
      <c r="H94" s="27"/>
      <c r="I94" s="27"/>
      <c r="J94" s="27"/>
      <c r="K94" s="27"/>
      <c r="L94" s="27"/>
      <c r="M94" s="27"/>
      <c r="N94" s="27"/>
    </row>
    <row r="95" spans="7:14" ht="13.2">
      <c r="G95" s="27"/>
      <c r="H95" s="27"/>
      <c r="I95" s="27"/>
      <c r="J95" s="27"/>
      <c r="K95" s="27"/>
      <c r="L95" s="27"/>
      <c r="M95" s="27"/>
      <c r="N95" s="27"/>
    </row>
    <row r="96" spans="7:14" ht="13.2">
      <c r="G96" s="27"/>
      <c r="H96" s="27"/>
      <c r="I96" s="27"/>
      <c r="J96" s="27"/>
      <c r="K96" s="27"/>
      <c r="L96" s="27"/>
      <c r="M96" s="27"/>
      <c r="N96" s="27"/>
    </row>
    <row r="97" spans="7:14" ht="13.2">
      <c r="G97" s="27"/>
      <c r="H97" s="27"/>
      <c r="I97" s="27"/>
      <c r="J97" s="27"/>
      <c r="K97" s="27"/>
      <c r="L97" s="27"/>
      <c r="M97" s="27"/>
      <c r="N97" s="27"/>
    </row>
    <row r="98" spans="7:14" ht="13.2">
      <c r="G98" s="27"/>
      <c r="H98" s="27"/>
      <c r="I98" s="27"/>
      <c r="J98" s="27"/>
      <c r="K98" s="27"/>
      <c r="L98" s="27"/>
      <c r="M98" s="27"/>
      <c r="N98" s="27"/>
    </row>
    <row r="99" spans="7:14" ht="13.2">
      <c r="G99" s="27"/>
      <c r="H99" s="27"/>
      <c r="I99" s="27"/>
      <c r="J99" s="27"/>
      <c r="K99" s="27"/>
      <c r="L99" s="27"/>
      <c r="M99" s="27"/>
      <c r="N99" s="27"/>
    </row>
    <row r="100" spans="7:14" ht="13.2">
      <c r="G100" s="27"/>
      <c r="H100" s="27"/>
      <c r="I100" s="27"/>
      <c r="J100" s="27"/>
      <c r="K100" s="27"/>
      <c r="L100" s="27"/>
      <c r="M100" s="27"/>
      <c r="N100" s="27"/>
    </row>
    <row r="101" spans="7:14" ht="13.2">
      <c r="G101" s="27"/>
      <c r="H101" s="27"/>
      <c r="I101" s="27"/>
      <c r="J101" s="27"/>
      <c r="K101" s="27"/>
      <c r="L101" s="27"/>
      <c r="M101" s="27"/>
      <c r="N101" s="27"/>
    </row>
    <row r="102" spans="7:14" ht="13.2">
      <c r="G102" s="27"/>
      <c r="H102" s="27"/>
      <c r="I102" s="27"/>
      <c r="J102" s="27"/>
      <c r="K102" s="27"/>
      <c r="L102" s="27"/>
      <c r="M102" s="27"/>
      <c r="N102" s="27"/>
    </row>
    <row r="103" spans="7:14" ht="13.2">
      <c r="G103" s="27"/>
      <c r="H103" s="27"/>
      <c r="I103" s="27"/>
      <c r="J103" s="27"/>
      <c r="K103" s="27"/>
      <c r="L103" s="27"/>
      <c r="M103" s="27"/>
      <c r="N103" s="27"/>
    </row>
    <row r="104" spans="7:14" ht="13.2">
      <c r="G104" s="27"/>
      <c r="H104" s="27"/>
      <c r="I104" s="27"/>
      <c r="J104" s="27"/>
      <c r="K104" s="27"/>
      <c r="L104" s="27"/>
      <c r="M104" s="27"/>
      <c r="N104" s="27"/>
    </row>
    <row r="105" spans="7:14" ht="13.2">
      <c r="G105" s="27"/>
      <c r="H105" s="27"/>
      <c r="I105" s="27"/>
      <c r="J105" s="27"/>
      <c r="K105" s="27"/>
      <c r="L105" s="27"/>
      <c r="M105" s="27"/>
      <c r="N105" s="27"/>
    </row>
    <row r="106" spans="7:14" ht="13.2">
      <c r="G106" s="27"/>
      <c r="H106" s="27"/>
      <c r="I106" s="27"/>
      <c r="J106" s="27"/>
      <c r="K106" s="27"/>
      <c r="L106" s="27"/>
      <c r="M106" s="27"/>
      <c r="N106" s="27"/>
    </row>
    <row r="107" spans="7:14" ht="13.2">
      <c r="G107" s="27"/>
      <c r="H107" s="27"/>
      <c r="I107" s="27"/>
      <c r="J107" s="27"/>
      <c r="K107" s="27"/>
      <c r="L107" s="27"/>
      <c r="M107" s="27"/>
      <c r="N107" s="27"/>
    </row>
    <row r="108" spans="7:14" ht="13.2">
      <c r="G108" s="27"/>
      <c r="H108" s="27"/>
      <c r="I108" s="27"/>
      <c r="J108" s="27"/>
      <c r="K108" s="27"/>
      <c r="L108" s="27"/>
      <c r="M108" s="27"/>
      <c r="N108" s="27"/>
    </row>
    <row r="109" spans="7:14" ht="13.2">
      <c r="G109" s="27"/>
      <c r="H109" s="27"/>
      <c r="I109" s="27"/>
      <c r="J109" s="27"/>
      <c r="K109" s="27"/>
      <c r="L109" s="27"/>
      <c r="M109" s="27"/>
      <c r="N109" s="27"/>
    </row>
    <row r="110" spans="7:14" ht="13.2">
      <c r="G110" s="27"/>
      <c r="H110" s="27"/>
      <c r="I110" s="27"/>
      <c r="J110" s="27"/>
      <c r="K110" s="27"/>
      <c r="L110" s="27"/>
      <c r="M110" s="27"/>
      <c r="N110" s="27"/>
    </row>
    <row r="111" spans="7:14" ht="13.2">
      <c r="G111" s="27"/>
      <c r="H111" s="27"/>
      <c r="I111" s="27"/>
      <c r="J111" s="27"/>
      <c r="K111" s="27"/>
      <c r="L111" s="27"/>
      <c r="M111" s="27"/>
      <c r="N111" s="27"/>
    </row>
    <row r="112" spans="7:14" ht="13.2">
      <c r="G112" s="27"/>
      <c r="H112" s="27"/>
      <c r="I112" s="27"/>
      <c r="J112" s="27"/>
      <c r="K112" s="27"/>
      <c r="L112" s="27"/>
      <c r="M112" s="27"/>
      <c r="N112" s="27"/>
    </row>
    <row r="113" spans="7:14" ht="13.2">
      <c r="G113" s="27"/>
      <c r="H113" s="27"/>
      <c r="I113" s="27"/>
      <c r="J113" s="27"/>
      <c r="K113" s="27"/>
      <c r="L113" s="27"/>
      <c r="M113" s="27"/>
      <c r="N113" s="27"/>
    </row>
  </sheetData>
  <sheetProtection algorithmName="SHA-512" hashValue="9aMd/DF3j23grJGaW5nx9b08dSwuVkikqV31zz7zZc1DFxi6WDlCO/q+sNP96fuM5F6w3cGCjW8+UJ6ihQUqOQ==" saltValue="e+yGTaCQzFpUCQYkY3ZwBg==" spinCount="100000" sheet="1" objects="1" scenarios="1"/>
  <mergeCells count="14">
    <mergeCell ref="N54:N56"/>
    <mergeCell ref="G1:I1"/>
    <mergeCell ref="G3:G4"/>
    <mergeCell ref="H3:H4"/>
    <mergeCell ref="I3:I4"/>
    <mergeCell ref="G2:I2"/>
    <mergeCell ref="J8:L8"/>
    <mergeCell ref="J7:L7"/>
    <mergeCell ref="J6:K6"/>
    <mergeCell ref="A59:E59"/>
    <mergeCell ref="A60:E60"/>
    <mergeCell ref="A7:A8"/>
    <mergeCell ref="B7:D8"/>
    <mergeCell ref="M4:M8"/>
  </mergeCells>
  <dataValidations count="1">
    <dataValidation type="list" allowBlank="1" showInputMessage="1" showErrorMessage="1" sqref="D9" xr:uid="{62218B3A-481F-4820-A1D7-E5DA47ECC7B4}">
      <formula1>"En commun, Autre"</formula1>
    </dataValidation>
  </dataValidations>
  <printOptions horizontalCentered="1" verticalCentered="1"/>
  <pageMargins left="0.11811023622047245" right="0.11811023622047245" top="0.55118110236220474" bottom="0.55118110236220474" header="0.31496062992125984" footer="0.31496062992125984"/>
  <pageSetup paperSize="5" scale="88" fitToWidth="3" fitToHeight="3" orientation="portrait" r:id="rId1"/>
  <colBreaks count="1" manualBreakCount="1">
    <brk id="6" min="1" max="56"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40EFB-3463-464C-97C3-408FC81E62E2}">
  <sheetPr codeName="Feuil8">
    <tabColor theme="0"/>
    <pageSetUpPr fitToPage="1"/>
  </sheetPr>
  <dimension ref="A1:M56"/>
  <sheetViews>
    <sheetView showGridLines="0" showZeros="0" zoomScaleNormal="100" workbookViewId="0">
      <selection activeCell="A3" sqref="A3"/>
    </sheetView>
  </sheetViews>
  <sheetFormatPr baseColWidth="10" defaultColWidth="11.33203125" defaultRowHeight="13.2"/>
  <cols>
    <col min="1" max="1" width="35.77734375" style="22" customWidth="1"/>
    <col min="2" max="2" width="13.77734375" style="22" customWidth="1"/>
    <col min="3" max="3" width="9.77734375" style="260" customWidth="1"/>
    <col min="4" max="8" width="13.77734375" style="260" customWidth="1"/>
    <col min="9" max="9" width="40.77734375" style="22" customWidth="1"/>
    <col min="10" max="10" width="2.77734375" style="22" customWidth="1"/>
    <col min="11" max="11" width="9.44140625" style="27" customWidth="1"/>
    <col min="12" max="12" width="27.5546875" style="27" customWidth="1"/>
    <col min="13" max="16384" width="11.33203125" style="27"/>
  </cols>
  <sheetData>
    <row r="1" spans="1:12" ht="15.6" customHeight="1">
      <c r="B1" s="75"/>
      <c r="C1" s="257"/>
      <c r="D1" s="256"/>
      <c r="E1" s="256"/>
      <c r="F1" s="256"/>
      <c r="G1" s="256"/>
      <c r="H1" s="256"/>
    </row>
    <row r="2" spans="1:12" ht="15.6" customHeight="1">
      <c r="B2" s="75"/>
      <c r="C2" s="258" t="str">
        <f>No_dossier_txt</f>
        <v>Numéro de dossier</v>
      </c>
      <c r="D2" s="259">
        <f>No_Dossier</f>
        <v>0</v>
      </c>
      <c r="G2" s="256"/>
      <c r="H2" s="256"/>
    </row>
    <row r="3" spans="1:12" ht="34.799999999999997" customHeight="1">
      <c r="A3" s="100" t="s">
        <v>568</v>
      </c>
      <c r="B3" s="88"/>
      <c r="C3" s="261"/>
      <c r="D3" s="262"/>
      <c r="E3" s="262"/>
      <c r="F3" s="262"/>
      <c r="G3" s="262"/>
      <c r="H3" s="262"/>
    </row>
    <row r="4" spans="1:12" ht="48" customHeight="1">
      <c r="A4" s="263" t="s">
        <v>150</v>
      </c>
      <c r="B4" s="263" t="s">
        <v>151</v>
      </c>
      <c r="C4" s="264" t="s">
        <v>152</v>
      </c>
      <c r="D4" s="690" t="s">
        <v>498</v>
      </c>
      <c r="E4" s="691"/>
      <c r="F4" s="263" t="s">
        <v>153</v>
      </c>
      <c r="G4" s="263" t="s">
        <v>154</v>
      </c>
      <c r="H4" s="263" t="s">
        <v>155</v>
      </c>
      <c r="I4" s="263" t="s">
        <v>12</v>
      </c>
      <c r="J4" s="40"/>
      <c r="K4" s="265" t="s">
        <v>152</v>
      </c>
      <c r="L4" s="266" t="s">
        <v>567</v>
      </c>
    </row>
    <row r="5" spans="1:12" ht="15.6" customHeight="1">
      <c r="A5" s="139"/>
      <c r="B5" s="444"/>
      <c r="C5" s="99"/>
      <c r="D5" s="252"/>
      <c r="E5" s="140"/>
      <c r="F5" s="140"/>
      <c r="G5" s="254"/>
      <c r="H5" s="141"/>
      <c r="I5" s="142"/>
      <c r="K5" s="267">
        <f>Actifs!A10</f>
        <v>1</v>
      </c>
      <c r="L5" s="268" t="str">
        <f>Actifs!B10</f>
        <v>Compte 1</v>
      </c>
    </row>
    <row r="6" spans="1:12" ht="15.6" customHeight="1">
      <c r="A6" s="139"/>
      <c r="B6" s="444"/>
      <c r="C6" s="99"/>
      <c r="D6" s="252"/>
      <c r="E6" s="140"/>
      <c r="F6" s="140"/>
      <c r="G6" s="254"/>
      <c r="H6" s="141"/>
      <c r="I6" s="142"/>
      <c r="K6" s="267">
        <f>Actifs!A11</f>
        <v>2</v>
      </c>
      <c r="L6" s="268" t="str">
        <f>Actifs!B11</f>
        <v>Compte 2</v>
      </c>
    </row>
    <row r="7" spans="1:12" ht="15.6" customHeight="1">
      <c r="A7" s="139"/>
      <c r="B7" s="444"/>
      <c r="C7" s="99"/>
      <c r="D7" s="252"/>
      <c r="E7" s="140"/>
      <c r="F7" s="140"/>
      <c r="G7" s="254"/>
      <c r="H7" s="141"/>
      <c r="I7" s="142"/>
      <c r="K7" s="267">
        <f>Actifs!A12</f>
        <v>3</v>
      </c>
      <c r="L7" s="268" t="str">
        <f>Actifs!B12</f>
        <v>Compte 3</v>
      </c>
    </row>
    <row r="8" spans="1:12" ht="15.6" customHeight="1">
      <c r="A8" s="139"/>
      <c r="B8" s="444"/>
      <c r="C8" s="99"/>
      <c r="D8" s="252"/>
      <c r="E8" s="140"/>
      <c r="F8" s="140"/>
      <c r="G8" s="254"/>
      <c r="H8" s="141"/>
      <c r="I8" s="142"/>
      <c r="K8" s="267">
        <f>Actifs!A13</f>
        <v>4</v>
      </c>
      <c r="L8" s="268" t="str">
        <f>Actifs!B13</f>
        <v>Compte 4</v>
      </c>
    </row>
    <row r="9" spans="1:12" ht="15.6" customHeight="1">
      <c r="A9" s="139"/>
      <c r="B9" s="444"/>
      <c r="C9" s="99"/>
      <c r="D9" s="252"/>
      <c r="E9" s="140"/>
      <c r="F9" s="140"/>
      <c r="G9" s="254"/>
      <c r="H9" s="141"/>
      <c r="I9" s="142"/>
      <c r="K9" s="267">
        <f>Actifs!A14</f>
        <v>5</v>
      </c>
      <c r="L9" s="268" t="str">
        <f>Actifs!B14</f>
        <v>Compte 5</v>
      </c>
    </row>
    <row r="10" spans="1:12" ht="15.6" customHeight="1">
      <c r="A10" s="139"/>
      <c r="B10" s="444"/>
      <c r="C10" s="99"/>
      <c r="D10" s="252"/>
      <c r="E10" s="140"/>
      <c r="F10" s="140"/>
      <c r="G10" s="254"/>
      <c r="H10" s="141"/>
      <c r="I10" s="142"/>
      <c r="K10" s="267">
        <f>Actifs!A15</f>
        <v>6</v>
      </c>
      <c r="L10" s="268" t="str">
        <f>Actifs!B15</f>
        <v>Compte 6</v>
      </c>
    </row>
    <row r="11" spans="1:12" ht="15.6" customHeight="1">
      <c r="A11" s="139"/>
      <c r="B11" s="444"/>
      <c r="C11" s="99"/>
      <c r="D11" s="252"/>
      <c r="E11" s="140"/>
      <c r="F11" s="140"/>
      <c r="G11" s="254"/>
      <c r="H11" s="141"/>
      <c r="I11" s="142"/>
    </row>
    <row r="12" spans="1:12" ht="15.6" customHeight="1">
      <c r="A12" s="139"/>
      <c r="B12" s="444"/>
      <c r="C12" s="99"/>
      <c r="D12" s="252"/>
      <c r="E12" s="140"/>
      <c r="F12" s="140"/>
      <c r="G12" s="254"/>
      <c r="H12" s="141"/>
      <c r="I12" s="142"/>
    </row>
    <row r="13" spans="1:12" s="22" customFormat="1" ht="15.6" customHeight="1">
      <c r="A13" s="139"/>
      <c r="B13" s="444"/>
      <c r="C13" s="99"/>
      <c r="D13" s="252"/>
      <c r="E13" s="140"/>
      <c r="F13" s="140"/>
      <c r="G13" s="254"/>
      <c r="H13" s="141"/>
      <c r="I13" s="142"/>
      <c r="K13" s="27"/>
      <c r="L13" s="27"/>
    </row>
    <row r="14" spans="1:12" s="22" customFormat="1" ht="15.6" customHeight="1">
      <c r="A14" s="139"/>
      <c r="B14" s="444"/>
      <c r="C14" s="99"/>
      <c r="D14" s="252"/>
      <c r="E14" s="140"/>
      <c r="F14" s="140"/>
      <c r="G14" s="254"/>
      <c r="H14" s="141"/>
      <c r="I14" s="142"/>
      <c r="K14" s="27"/>
      <c r="L14" s="27"/>
    </row>
    <row r="15" spans="1:12" s="22" customFormat="1" ht="15.6" customHeight="1">
      <c r="A15" s="148"/>
      <c r="B15" s="444"/>
      <c r="C15" s="99"/>
      <c r="D15" s="252"/>
      <c r="E15" s="140"/>
      <c r="F15" s="140"/>
      <c r="G15" s="254"/>
      <c r="H15" s="141"/>
      <c r="I15" s="142"/>
      <c r="K15" s="27"/>
      <c r="L15" s="27"/>
    </row>
    <row r="16" spans="1:12" s="22" customFormat="1" ht="15.6" customHeight="1">
      <c r="A16" s="139"/>
      <c r="B16" s="444"/>
      <c r="C16" s="99"/>
      <c r="D16" s="252"/>
      <c r="E16" s="140"/>
      <c r="F16" s="140"/>
      <c r="G16" s="254"/>
      <c r="H16" s="141"/>
      <c r="I16" s="142"/>
      <c r="K16" s="27"/>
      <c r="L16" s="27"/>
    </row>
    <row r="17" spans="1:12" s="22" customFormat="1" ht="15.6" customHeight="1">
      <c r="A17" s="139"/>
      <c r="B17" s="444"/>
      <c r="C17" s="99"/>
      <c r="D17" s="252"/>
      <c r="E17" s="140"/>
      <c r="F17" s="140"/>
      <c r="G17" s="254"/>
      <c r="H17" s="141"/>
      <c r="I17" s="142"/>
      <c r="K17" s="27"/>
      <c r="L17" s="27"/>
    </row>
    <row r="18" spans="1:12" s="22" customFormat="1" ht="15.6" customHeight="1">
      <c r="A18" s="139"/>
      <c r="B18" s="444"/>
      <c r="C18" s="99"/>
      <c r="D18" s="252"/>
      <c r="E18" s="140"/>
      <c r="F18" s="140"/>
      <c r="G18" s="254"/>
      <c r="H18" s="141"/>
      <c r="I18" s="142"/>
      <c r="K18" s="27"/>
      <c r="L18" s="27"/>
    </row>
    <row r="19" spans="1:12" s="22" customFormat="1" ht="15.6" customHeight="1">
      <c r="A19" s="139"/>
      <c r="B19" s="444"/>
      <c r="C19" s="99"/>
      <c r="D19" s="252"/>
      <c r="E19" s="140"/>
      <c r="F19" s="140"/>
      <c r="G19" s="254"/>
      <c r="H19" s="141"/>
      <c r="I19" s="142"/>
      <c r="K19" s="27"/>
      <c r="L19" s="27"/>
    </row>
    <row r="20" spans="1:12" s="22" customFormat="1" ht="15.6" customHeight="1">
      <c r="A20" s="139"/>
      <c r="B20" s="444"/>
      <c r="C20" s="99"/>
      <c r="D20" s="252"/>
      <c r="E20" s="140"/>
      <c r="F20" s="140"/>
      <c r="G20" s="254"/>
      <c r="H20" s="141"/>
      <c r="I20" s="142"/>
      <c r="K20" s="27"/>
      <c r="L20" s="27"/>
    </row>
    <row r="21" spans="1:12" s="22" customFormat="1" ht="15.6" customHeight="1">
      <c r="A21" s="139"/>
      <c r="B21" s="444"/>
      <c r="C21" s="99"/>
      <c r="D21" s="252"/>
      <c r="E21" s="140"/>
      <c r="F21" s="140"/>
      <c r="G21" s="254"/>
      <c r="H21" s="141"/>
      <c r="I21" s="142"/>
      <c r="K21" s="27"/>
      <c r="L21" s="27"/>
    </row>
    <row r="22" spans="1:12" s="22" customFormat="1" ht="15.6" customHeight="1">
      <c r="A22" s="139"/>
      <c r="B22" s="444"/>
      <c r="C22" s="99"/>
      <c r="D22" s="252"/>
      <c r="E22" s="140"/>
      <c r="F22" s="140"/>
      <c r="G22" s="254"/>
      <c r="H22" s="141"/>
      <c r="I22" s="142"/>
      <c r="K22" s="27"/>
      <c r="L22" s="27"/>
    </row>
    <row r="23" spans="1:12" s="22" customFormat="1" ht="15.6" customHeight="1">
      <c r="A23" s="139"/>
      <c r="B23" s="444"/>
      <c r="C23" s="99"/>
      <c r="D23" s="252"/>
      <c r="E23" s="140"/>
      <c r="F23" s="140"/>
      <c r="G23" s="254"/>
      <c r="H23" s="141"/>
      <c r="I23" s="142"/>
      <c r="K23" s="27"/>
      <c r="L23" s="27"/>
    </row>
    <row r="24" spans="1:12" s="22" customFormat="1" ht="15.6" customHeight="1">
      <c r="A24" s="139"/>
      <c r="B24" s="444"/>
      <c r="C24" s="99"/>
      <c r="D24" s="252"/>
      <c r="E24" s="140"/>
      <c r="F24" s="140"/>
      <c r="G24" s="254"/>
      <c r="H24" s="141"/>
      <c r="I24" s="142"/>
      <c r="K24" s="27"/>
      <c r="L24" s="27"/>
    </row>
    <row r="25" spans="1:12" s="22" customFormat="1" ht="15.6" customHeight="1">
      <c r="A25" s="139"/>
      <c r="B25" s="444"/>
      <c r="C25" s="99"/>
      <c r="D25" s="252"/>
      <c r="E25" s="140"/>
      <c r="F25" s="140"/>
      <c r="G25" s="254"/>
      <c r="H25" s="141"/>
      <c r="I25" s="142"/>
      <c r="K25" s="27"/>
      <c r="L25" s="27"/>
    </row>
    <row r="26" spans="1:12" s="22" customFormat="1" ht="15.6" customHeight="1">
      <c r="A26" s="139"/>
      <c r="B26" s="444"/>
      <c r="C26" s="99"/>
      <c r="D26" s="252"/>
      <c r="E26" s="140"/>
      <c r="F26" s="140"/>
      <c r="G26" s="254"/>
      <c r="H26" s="141"/>
      <c r="I26" s="142"/>
      <c r="K26" s="27"/>
      <c r="L26" s="27"/>
    </row>
    <row r="27" spans="1:12" s="22" customFormat="1" ht="15.6" customHeight="1">
      <c r="A27" s="139"/>
      <c r="B27" s="444"/>
      <c r="C27" s="99"/>
      <c r="D27" s="252"/>
      <c r="E27" s="140"/>
      <c r="F27" s="140"/>
      <c r="G27" s="254"/>
      <c r="H27" s="141"/>
      <c r="I27" s="142"/>
      <c r="K27" s="27"/>
      <c r="L27" s="27"/>
    </row>
    <row r="28" spans="1:12" s="22" customFormat="1" ht="15.6" customHeight="1">
      <c r="A28" s="139"/>
      <c r="B28" s="444"/>
      <c r="C28" s="99"/>
      <c r="D28" s="252"/>
      <c r="E28" s="140"/>
      <c r="F28" s="140"/>
      <c r="G28" s="254"/>
      <c r="H28" s="141"/>
      <c r="I28" s="142"/>
      <c r="K28" s="27"/>
      <c r="L28" s="27"/>
    </row>
    <row r="29" spans="1:12" s="22" customFormat="1" ht="15.6" customHeight="1">
      <c r="A29" s="139"/>
      <c r="B29" s="444"/>
      <c r="C29" s="99"/>
      <c r="D29" s="252"/>
      <c r="E29" s="140"/>
      <c r="F29" s="140"/>
      <c r="G29" s="254"/>
      <c r="H29" s="141"/>
      <c r="I29" s="142"/>
      <c r="K29" s="27"/>
      <c r="L29" s="27"/>
    </row>
    <row r="30" spans="1:12" s="22" customFormat="1" ht="15.6" customHeight="1">
      <c r="A30" s="139"/>
      <c r="B30" s="444"/>
      <c r="C30" s="99"/>
      <c r="D30" s="252"/>
      <c r="E30" s="140"/>
      <c r="F30" s="140"/>
      <c r="G30" s="254"/>
      <c r="H30" s="141"/>
      <c r="I30" s="142"/>
      <c r="K30" s="27"/>
      <c r="L30" s="27"/>
    </row>
    <row r="31" spans="1:12" s="22" customFormat="1" ht="15.6" customHeight="1">
      <c r="A31" s="139"/>
      <c r="B31" s="444"/>
      <c r="C31" s="99"/>
      <c r="D31" s="252"/>
      <c r="E31" s="140"/>
      <c r="F31" s="140"/>
      <c r="G31" s="254"/>
      <c r="H31" s="141"/>
      <c r="I31" s="142"/>
      <c r="K31" s="27"/>
      <c r="L31" s="27"/>
    </row>
    <row r="32" spans="1:12" s="22" customFormat="1" ht="15.6" customHeight="1">
      <c r="A32" s="139"/>
      <c r="B32" s="444"/>
      <c r="C32" s="99"/>
      <c r="D32" s="252"/>
      <c r="E32" s="140"/>
      <c r="F32" s="140"/>
      <c r="G32" s="254"/>
      <c r="H32" s="141"/>
      <c r="I32" s="142"/>
      <c r="K32" s="27"/>
      <c r="L32" s="27"/>
    </row>
    <row r="33" spans="1:12" s="22" customFormat="1" ht="15.6" customHeight="1">
      <c r="A33" s="139"/>
      <c r="B33" s="444"/>
      <c r="C33" s="99"/>
      <c r="D33" s="252"/>
      <c r="E33" s="140"/>
      <c r="F33" s="140"/>
      <c r="G33" s="254"/>
      <c r="H33" s="141"/>
      <c r="I33" s="142"/>
      <c r="K33" s="27"/>
      <c r="L33" s="27"/>
    </row>
    <row r="34" spans="1:12" s="22" customFormat="1" ht="15.6" customHeight="1">
      <c r="A34" s="139"/>
      <c r="B34" s="444"/>
      <c r="C34" s="99"/>
      <c r="D34" s="252"/>
      <c r="E34" s="140"/>
      <c r="F34" s="140"/>
      <c r="G34" s="254"/>
      <c r="H34" s="141"/>
      <c r="I34" s="142"/>
      <c r="K34" s="27"/>
      <c r="L34" s="27"/>
    </row>
    <row r="35" spans="1:12" s="22" customFormat="1" ht="15.6" customHeight="1">
      <c r="A35" s="139"/>
      <c r="B35" s="444"/>
      <c r="C35" s="99"/>
      <c r="D35" s="252"/>
      <c r="E35" s="140"/>
      <c r="F35" s="140"/>
      <c r="G35" s="254"/>
      <c r="H35" s="141"/>
      <c r="I35" s="142"/>
      <c r="K35" s="27"/>
      <c r="L35" s="27"/>
    </row>
    <row r="36" spans="1:12" s="22" customFormat="1" ht="15.6" customHeight="1">
      <c r="A36" s="139"/>
      <c r="B36" s="444"/>
      <c r="C36" s="99"/>
      <c r="D36" s="252"/>
      <c r="E36" s="140"/>
      <c r="F36" s="140"/>
      <c r="G36" s="254"/>
      <c r="H36" s="141"/>
      <c r="I36" s="142"/>
      <c r="K36" s="27"/>
      <c r="L36" s="27"/>
    </row>
    <row r="37" spans="1:12" s="22" customFormat="1" ht="15.6" customHeight="1">
      <c r="A37" s="139"/>
      <c r="B37" s="444"/>
      <c r="C37" s="99"/>
      <c r="D37" s="252"/>
      <c r="E37" s="140"/>
      <c r="F37" s="140"/>
      <c r="G37" s="254"/>
      <c r="H37" s="141"/>
      <c r="I37" s="142"/>
      <c r="K37" s="27"/>
      <c r="L37" s="27"/>
    </row>
    <row r="38" spans="1:12" s="22" customFormat="1" ht="15.6" customHeight="1">
      <c r="A38" s="139"/>
      <c r="B38" s="444"/>
      <c r="C38" s="99"/>
      <c r="D38" s="252"/>
      <c r="E38" s="140"/>
      <c r="F38" s="140"/>
      <c r="G38" s="254"/>
      <c r="H38" s="141"/>
      <c r="I38" s="142"/>
      <c r="K38" s="27"/>
      <c r="L38" s="27"/>
    </row>
    <row r="39" spans="1:12" s="22" customFormat="1" ht="15.6" customHeight="1">
      <c r="A39" s="139"/>
      <c r="B39" s="444"/>
      <c r="C39" s="99"/>
      <c r="D39" s="252"/>
      <c r="E39" s="140"/>
      <c r="F39" s="140"/>
      <c r="G39" s="254"/>
      <c r="H39" s="141"/>
      <c r="I39" s="142"/>
      <c r="K39" s="27"/>
      <c r="L39" s="27"/>
    </row>
    <row r="40" spans="1:12" s="22" customFormat="1" ht="15.6" customHeight="1">
      <c r="A40" s="139"/>
      <c r="B40" s="444"/>
      <c r="C40" s="99"/>
      <c r="D40" s="252"/>
      <c r="E40" s="140"/>
      <c r="F40" s="140"/>
      <c r="G40" s="254"/>
      <c r="H40" s="141"/>
      <c r="I40" s="142"/>
      <c r="K40" s="27"/>
      <c r="L40" s="27"/>
    </row>
    <row r="41" spans="1:12" s="22" customFormat="1" ht="15.6" customHeight="1">
      <c r="A41" s="139"/>
      <c r="B41" s="444"/>
      <c r="C41" s="99"/>
      <c r="D41" s="252"/>
      <c r="E41" s="140"/>
      <c r="F41" s="140"/>
      <c r="G41" s="254"/>
      <c r="H41" s="141"/>
      <c r="I41" s="142"/>
      <c r="K41" s="27"/>
      <c r="L41" s="27"/>
    </row>
    <row r="42" spans="1:12" s="22" customFormat="1" ht="15.6" customHeight="1">
      <c r="A42" s="139"/>
      <c r="B42" s="444"/>
      <c r="C42" s="99"/>
      <c r="D42" s="252"/>
      <c r="E42" s="140"/>
      <c r="F42" s="140"/>
      <c r="G42" s="254"/>
      <c r="H42" s="141"/>
      <c r="I42" s="142"/>
      <c r="K42" s="27"/>
      <c r="L42" s="27"/>
    </row>
    <row r="43" spans="1:12" s="22" customFormat="1" ht="15.6" customHeight="1">
      <c r="A43" s="139"/>
      <c r="B43" s="444"/>
      <c r="C43" s="99"/>
      <c r="D43" s="252"/>
      <c r="E43" s="140"/>
      <c r="F43" s="140"/>
      <c r="G43" s="254"/>
      <c r="H43" s="141"/>
      <c r="I43" s="142"/>
      <c r="K43" s="27"/>
      <c r="L43" s="27"/>
    </row>
    <row r="44" spans="1:12" s="22" customFormat="1" ht="15.6" customHeight="1">
      <c r="A44" s="139"/>
      <c r="B44" s="444"/>
      <c r="C44" s="99"/>
      <c r="D44" s="252"/>
      <c r="E44" s="140"/>
      <c r="F44" s="140"/>
      <c r="G44" s="254"/>
      <c r="H44" s="141"/>
      <c r="I44" s="142"/>
      <c r="K44" s="27"/>
      <c r="L44" s="27"/>
    </row>
    <row r="45" spans="1:12" s="22" customFormat="1" ht="15.6" customHeight="1">
      <c r="A45" s="143"/>
      <c r="B45" s="445"/>
      <c r="C45" s="144"/>
      <c r="D45" s="253"/>
      <c r="E45" s="145"/>
      <c r="F45" s="145"/>
      <c r="G45" s="255"/>
      <c r="H45" s="146"/>
      <c r="I45" s="147"/>
      <c r="K45" s="27"/>
      <c r="L45" s="27"/>
    </row>
    <row r="46" spans="1:12" ht="15.6" customHeight="1"/>
    <row r="47" spans="1:12" ht="15.6" customHeight="1">
      <c r="A47" s="652" t="s">
        <v>499</v>
      </c>
      <c r="B47" s="652"/>
      <c r="C47" s="652"/>
      <c r="D47" s="652"/>
      <c r="E47" s="652"/>
      <c r="F47" s="652"/>
      <c r="G47" s="652"/>
      <c r="H47" s="652"/>
      <c r="I47" s="652"/>
    </row>
    <row r="48" spans="1:12" ht="15.6" customHeight="1"/>
    <row r="49" spans="1:13" ht="15.6" customHeight="1">
      <c r="J49" s="108"/>
      <c r="K49" s="108"/>
      <c r="L49" s="108"/>
      <c r="M49" s="108"/>
    </row>
    <row r="50" spans="1:13" ht="15.6" customHeight="1"/>
    <row r="51" spans="1:13" ht="15.6" customHeight="1"/>
    <row r="52" spans="1:13" ht="15.6" customHeight="1"/>
    <row r="53" spans="1:13" ht="15.6" customHeight="1"/>
    <row r="54" spans="1:13" ht="15.6" customHeight="1"/>
    <row r="55" spans="1:13" ht="15.6" customHeight="1">
      <c r="A55" s="108"/>
      <c r="B55" s="108"/>
      <c r="C55" s="108"/>
      <c r="D55" s="108"/>
      <c r="E55" s="108"/>
      <c r="F55" s="108"/>
      <c r="G55" s="108"/>
      <c r="H55" s="108"/>
      <c r="I55" s="108"/>
      <c r="J55" s="108"/>
      <c r="K55" s="108"/>
      <c r="L55" s="108"/>
      <c r="M55" s="108"/>
    </row>
    <row r="56" spans="1:13" ht="15.6" customHeight="1"/>
  </sheetData>
  <sheetProtection algorithmName="SHA-512" hashValue="cGWw4lFuzD7KNQiYanpGksAhbe4B1067yeCycFKa1ilD/cOdTjBkc6sxdNSuH5OzdnLOr6c0uDFeWsDKyiLQag==" saltValue="PiCCoO4zhKqjjzoYZY+W2A==" spinCount="100000" sheet="1" objects="1" scenarios="1"/>
  <mergeCells count="2">
    <mergeCell ref="D4:E4"/>
    <mergeCell ref="A47:I47"/>
  </mergeCells>
  <dataValidations count="4">
    <dataValidation type="list" allowBlank="1" showInputMessage="1" showErrorMessage="1" sqref="F5:F45" xr:uid="{87853A9F-04B1-48A2-B698-6E7D0C117E1E}">
      <formula1>"Semaine, 2 semaines, Bimensuel, Mois, 2 mois, 3 mois, Année, Autre"</formula1>
    </dataValidation>
    <dataValidation type="list" allowBlank="1" showInputMessage="1" showErrorMessage="1" sqref="E5:E45" xr:uid="{897A1D46-36D8-437F-8499-41C93CAD78C5}">
      <formula1>"Lundi,Mardi,Mercredi,Jeudi,Vendredi,Samedi,Dimanche"</formula1>
    </dataValidation>
    <dataValidation type="list" allowBlank="1" showInputMessage="1" showErrorMessage="1" sqref="C5:C45" xr:uid="{DF373EBD-7D23-4BDF-A1DC-A04C6DCE2712}">
      <formula1>"1,2,3,4,5,6"</formula1>
    </dataValidation>
    <dataValidation type="list" allowBlank="1" showInputMessage="1" showErrorMessage="1" sqref="H5:H45" xr:uid="{597FFEFE-DA6F-4933-9D73-2FD2F7A5513E}">
      <formula1>"Dépôt,Prélèvement"</formula1>
    </dataValidation>
  </dataValidations>
  <printOptions horizontalCentered="1" verticalCentered="1"/>
  <pageMargins left="0.35433070866141736" right="0.35433070866141736" top="0.55118110236220474" bottom="0.55118110236220474" header="0.51181102362204722" footer="0.51181102362204722"/>
  <pageSetup scale="6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22594-B414-468E-91BD-2A89721E66B1}">
  <sheetPr codeName="Feuil9">
    <tabColor rgb="FF96C486"/>
    <pageSetUpPr fitToPage="1"/>
  </sheetPr>
  <dimension ref="A1:S62"/>
  <sheetViews>
    <sheetView showGridLines="0" showZeros="0" zoomScaleNormal="100" workbookViewId="0">
      <selection activeCell="A5" sqref="A5:A6"/>
    </sheetView>
  </sheetViews>
  <sheetFormatPr baseColWidth="10" defaultColWidth="11.44140625" defaultRowHeight="15"/>
  <cols>
    <col min="1" max="1" width="45.77734375" style="20" customWidth="1"/>
    <col min="2" max="2" width="23.77734375" style="20" customWidth="1"/>
    <col min="3" max="15" width="16.77734375" style="20" customWidth="1"/>
    <col min="16" max="16" width="13.77734375" style="315" customWidth="1"/>
    <col min="17" max="17" width="16.77734375" style="20" customWidth="1"/>
    <col min="18" max="18" width="2.77734375" style="20" customWidth="1"/>
    <col min="19" max="19" width="36.77734375" style="20" customWidth="1"/>
    <col min="20" max="16384" width="11.44140625" style="20"/>
  </cols>
  <sheetData>
    <row r="1" spans="1:19" ht="15.6" customHeight="1">
      <c r="F1" s="314"/>
    </row>
    <row r="2" spans="1:19" ht="15.6" customHeight="1">
      <c r="B2" s="107" t="str">
        <f>No_dossier_txt</f>
        <v>Numéro de dossier</v>
      </c>
      <c r="C2" s="98">
        <f>No_Dossier</f>
        <v>0</v>
      </c>
      <c r="D2" s="694" t="s">
        <v>591</v>
      </c>
      <c r="E2" s="695"/>
      <c r="F2" s="695"/>
      <c r="G2" s="695"/>
      <c r="H2" s="695"/>
      <c r="I2" s="695"/>
      <c r="J2" s="695"/>
      <c r="K2" s="695"/>
    </row>
    <row r="3" spans="1:19" ht="15.6" customHeight="1" thickBot="1">
      <c r="B3" s="107" t="s">
        <v>75</v>
      </c>
      <c r="C3" s="328"/>
      <c r="D3" s="694"/>
      <c r="E3" s="695"/>
      <c r="F3" s="695"/>
      <c r="G3" s="695"/>
      <c r="H3" s="695"/>
      <c r="I3" s="695"/>
      <c r="J3" s="695"/>
      <c r="K3" s="695"/>
      <c r="O3" s="696" t="s">
        <v>582</v>
      </c>
      <c r="P3" s="696"/>
      <c r="Q3" s="696"/>
    </row>
    <row r="4" spans="1:19" ht="15.6" customHeight="1">
      <c r="H4" s="316"/>
      <c r="M4" s="317"/>
      <c r="N4" s="318"/>
      <c r="O4" s="696"/>
      <c r="P4" s="696"/>
      <c r="Q4" s="696"/>
      <c r="S4" s="661" t="s">
        <v>583</v>
      </c>
    </row>
    <row r="5" spans="1:19" ht="15.6" customHeight="1" thickBot="1">
      <c r="A5" s="653" t="s">
        <v>156</v>
      </c>
      <c r="B5" s="100"/>
      <c r="C5" s="671" t="s">
        <v>581</v>
      </c>
      <c r="D5" s="671"/>
      <c r="E5" s="671"/>
      <c r="F5" s="671"/>
      <c r="H5" s="316"/>
      <c r="M5" s="317"/>
      <c r="N5" s="318"/>
      <c r="O5" s="696"/>
      <c r="P5" s="696"/>
      <c r="Q5" s="696"/>
      <c r="S5" s="662"/>
    </row>
    <row r="6" spans="1:19" ht="15.6" customHeight="1">
      <c r="A6" s="692"/>
      <c r="B6" s="320"/>
      <c r="C6" s="693"/>
      <c r="D6" s="693"/>
      <c r="E6" s="693"/>
      <c r="F6" s="693"/>
      <c r="N6" s="315"/>
      <c r="O6" s="317"/>
      <c r="P6" s="318"/>
      <c r="Q6" s="318"/>
    </row>
    <row r="7" spans="1:19" s="324" customFormat="1" ht="55.2" customHeight="1">
      <c r="A7" s="321"/>
      <c r="B7" s="322" t="s">
        <v>157</v>
      </c>
      <c r="C7" s="293" t="s">
        <v>161</v>
      </c>
      <c r="D7" s="293" t="s">
        <v>177</v>
      </c>
      <c r="E7" s="293" t="s">
        <v>178</v>
      </c>
      <c r="F7" s="293" t="s">
        <v>179</v>
      </c>
      <c r="G7" s="293" t="s">
        <v>180</v>
      </c>
      <c r="H7" s="293" t="s">
        <v>181</v>
      </c>
      <c r="I7" s="293" t="s">
        <v>182</v>
      </c>
      <c r="J7" s="293" t="s">
        <v>183</v>
      </c>
      <c r="K7" s="293" t="s">
        <v>184</v>
      </c>
      <c r="L7" s="293" t="s">
        <v>185</v>
      </c>
      <c r="M7" s="293" t="s">
        <v>186</v>
      </c>
      <c r="N7" s="293" t="s">
        <v>187</v>
      </c>
      <c r="O7" s="323" t="s">
        <v>158</v>
      </c>
      <c r="P7" s="323" t="s">
        <v>159</v>
      </c>
      <c r="Q7" s="323" t="s">
        <v>160</v>
      </c>
    </row>
    <row r="8" spans="1:19" ht="15.6" customHeight="1">
      <c r="A8" s="294" t="str">
        <f>'Prévision annuelle'!A10</f>
        <v>Revenus</v>
      </c>
      <c r="B8" s="295"/>
      <c r="C8" s="295"/>
      <c r="D8" s="296"/>
      <c r="E8" s="296"/>
      <c r="F8" s="297"/>
      <c r="G8" s="295"/>
      <c r="H8" s="295"/>
      <c r="I8" s="296"/>
      <c r="J8" s="296"/>
      <c r="K8" s="297"/>
      <c r="L8" s="295"/>
      <c r="M8" s="295"/>
      <c r="N8" s="296"/>
      <c r="O8" s="296"/>
      <c r="P8" s="298"/>
      <c r="Q8" s="295"/>
    </row>
    <row r="9" spans="1:19" ht="15.6" customHeight="1">
      <c r="A9" s="276" t="str">
        <f>'Prévision annuelle'!A11</f>
        <v>Salaire net et prestations 1</v>
      </c>
      <c r="B9" s="450">
        <f>'Prévision annuelle'!E11</f>
        <v>0</v>
      </c>
      <c r="C9" s="450">
        <f>SUMIF(Janvier!$V$14:$V$19,'Bilan annuel'!$A9,Janvier!$U$14:$U$19)</f>
        <v>0</v>
      </c>
      <c r="D9" s="450">
        <f>SUMIF(Février!$V$14:$V$19,'Bilan annuel'!$A9,Février!$U$14:$U$19)</f>
        <v>0</v>
      </c>
      <c r="E9" s="450">
        <f>SUMIF(Mars!$V$14:$V$19,'Bilan annuel'!$A9,Mars!$U$14:$U$19)</f>
        <v>0</v>
      </c>
      <c r="F9" s="450">
        <f>SUMIF(Avril!$V$14:$V$19,'Bilan annuel'!$A9,Avril!$U$14:$U$19)</f>
        <v>0</v>
      </c>
      <c r="G9" s="450">
        <f>SUMIF(Mai!$V$14:$V$19,'Bilan annuel'!$A9,Mai!$U$14:$U$19)</f>
        <v>0</v>
      </c>
      <c r="H9" s="450">
        <f>SUMIF(Juin!$V$14:$V$19,'Bilan annuel'!$A9,Juin!$U$14:$U$19)</f>
        <v>0</v>
      </c>
      <c r="I9" s="450">
        <f>SUMIF(Juillet!$V$14:$V$19,'Bilan annuel'!$A9,Juillet!$U$14:$U$19)</f>
        <v>0</v>
      </c>
      <c r="J9" s="450">
        <f>SUMIF(Août!$V$14:$V$19,'Bilan annuel'!$A9,Août!$U$14:$U$19)</f>
        <v>0</v>
      </c>
      <c r="K9" s="450">
        <f>SUMIF(Septembre!$V$14:$V$19,'Bilan annuel'!$A9,Septembre!$U$14:$U$19)</f>
        <v>0</v>
      </c>
      <c r="L9" s="450">
        <f>SUMIF(Octobre!$V$14:$V$19,'Bilan annuel'!$A9,Octobre!$U$14:$U$19)</f>
        <v>0</v>
      </c>
      <c r="M9" s="450">
        <f>SUMIF(Novembre!$V$14:$V$19,'Bilan annuel'!$A9,Novembre!$U$14:$U$19)</f>
        <v>0</v>
      </c>
      <c r="N9" s="450">
        <f>SUMIF(Décembre!$V$14:$V$19,'Bilan annuel'!$A9,Décembre!$U$14:$U$19)</f>
        <v>0</v>
      </c>
      <c r="O9" s="451">
        <f t="shared" ref="O9:O14" si="0">SUM(C9:N9)</f>
        <v>0</v>
      </c>
      <c r="P9" s="299">
        <f>IFERROR(Q9/B9,0)</f>
        <v>0</v>
      </c>
      <c r="Q9" s="451">
        <f>O9/12</f>
        <v>0</v>
      </c>
    </row>
    <row r="10" spans="1:19" ht="15.6" customHeight="1">
      <c r="A10" s="276" t="str">
        <f>'Prévision annuelle'!A12</f>
        <v>Salaire net et prestations 2</v>
      </c>
      <c r="B10" s="450">
        <f>'Prévision annuelle'!E12</f>
        <v>0</v>
      </c>
      <c r="C10" s="450">
        <f>SUMIF(Janvier!$V$14:$V$19,'Bilan annuel'!$A10,Janvier!$U$14:$U$19)</f>
        <v>0</v>
      </c>
      <c r="D10" s="450">
        <f>SUMIF(Février!$V$14:$V$19,'Bilan annuel'!$A10,Février!$U$14:$U$19)</f>
        <v>0</v>
      </c>
      <c r="E10" s="450">
        <f>SUMIF(Mars!$V$14:$V$19,'Bilan annuel'!$A10,Mars!$U$14:$U$19)</f>
        <v>0</v>
      </c>
      <c r="F10" s="450">
        <f>SUMIF(Avril!$V$14:$V$19,'Bilan annuel'!$A10,Avril!$U$14:$U$19)</f>
        <v>0</v>
      </c>
      <c r="G10" s="450">
        <f>SUMIF(Mai!$V$14:$V$19,'Bilan annuel'!$A10,Mai!$U$14:$U$19)</f>
        <v>0</v>
      </c>
      <c r="H10" s="450">
        <f>SUMIF(Juin!$V$14:$V$19,'Bilan annuel'!$A10,Juin!$U$14:$U$19)</f>
        <v>0</v>
      </c>
      <c r="I10" s="450">
        <f>SUMIF(Juillet!$V$14:$V$19,'Bilan annuel'!$A10,Juillet!$U$14:$U$19)</f>
        <v>0</v>
      </c>
      <c r="J10" s="450">
        <f>SUMIF(Août!$V$14:$V$19,'Bilan annuel'!$A10,Août!$U$14:$U$19)</f>
        <v>0</v>
      </c>
      <c r="K10" s="450">
        <f>SUMIF(Septembre!$V$14:$V$19,'Bilan annuel'!$A10,Septembre!$U$14:$U$19)</f>
        <v>0</v>
      </c>
      <c r="L10" s="450">
        <f>SUMIF(Octobre!$V$14:$V$19,'Bilan annuel'!$A10,Octobre!$U$14:$U$19)</f>
        <v>0</v>
      </c>
      <c r="M10" s="450">
        <f>SUMIF(Novembre!$V$14:$V$19,'Bilan annuel'!$A10,Novembre!$U$14:$U$19)</f>
        <v>0</v>
      </c>
      <c r="N10" s="450">
        <f>SUMIF(Décembre!$V$14:$V$19,'Bilan annuel'!$A10,Décembre!$U$14:$U$19)</f>
        <v>0</v>
      </c>
      <c r="O10" s="451">
        <f t="shared" si="0"/>
        <v>0</v>
      </c>
      <c r="P10" s="299">
        <f t="shared" ref="P10:P14" si="1">IFERROR(Q10/B10,0)</f>
        <v>0</v>
      </c>
      <c r="Q10" s="451">
        <f t="shared" ref="Q10:Q14" si="2">O10/12</f>
        <v>0</v>
      </c>
    </row>
    <row r="11" spans="1:19" ht="15.6" customHeight="1">
      <c r="A11" s="276" t="str">
        <f>'Prévision annuelle'!A13</f>
        <v>Montants pour enfants</v>
      </c>
      <c r="B11" s="450">
        <f>'Prévision annuelle'!E13</f>
        <v>0</v>
      </c>
      <c r="C11" s="450">
        <f>SUMIF(Janvier!$V$14:$V$19,'Bilan annuel'!$A11,Janvier!$U$14:$U$19)</f>
        <v>0</v>
      </c>
      <c r="D11" s="450">
        <f>SUMIF(Février!$V$14:$V$19,'Bilan annuel'!$A11,Février!$U$14:$U$19)</f>
        <v>0</v>
      </c>
      <c r="E11" s="450">
        <f>SUMIF(Mars!$V$14:$V$19,'Bilan annuel'!$A11,Mars!$U$14:$U$19)</f>
        <v>0</v>
      </c>
      <c r="F11" s="450">
        <f>SUMIF(Avril!$V$14:$V$19,'Bilan annuel'!$A11,Avril!$U$14:$U$19)</f>
        <v>0</v>
      </c>
      <c r="G11" s="450">
        <f>SUMIF(Mai!$V$14:$V$19,'Bilan annuel'!$A11,Mai!$U$14:$U$19)</f>
        <v>0</v>
      </c>
      <c r="H11" s="450">
        <f>SUMIF(Juin!$V$14:$V$19,'Bilan annuel'!$A11,Juin!$U$14:$U$19)</f>
        <v>0</v>
      </c>
      <c r="I11" s="450">
        <f>SUMIF(Juillet!$V$14:$V$19,'Bilan annuel'!$A11,Juillet!$U$14:$U$19)</f>
        <v>0</v>
      </c>
      <c r="J11" s="450">
        <f>SUMIF(Août!$V$14:$V$19,'Bilan annuel'!$A11,Août!$U$14:$U$19)</f>
        <v>0</v>
      </c>
      <c r="K11" s="450">
        <f>SUMIF(Septembre!$V$14:$V$19,'Bilan annuel'!$A11,Septembre!$U$14:$U$19)</f>
        <v>0</v>
      </c>
      <c r="L11" s="450">
        <f>SUMIF(Octobre!$V$14:$V$19,'Bilan annuel'!$A11,Octobre!$U$14:$U$19)</f>
        <v>0</v>
      </c>
      <c r="M11" s="450">
        <f>SUMIF(Novembre!$V$14:$V$19,'Bilan annuel'!$A11,Novembre!$U$14:$U$19)</f>
        <v>0</v>
      </c>
      <c r="N11" s="450">
        <f>SUMIF(Décembre!$V$14:$V$19,'Bilan annuel'!$A11,Décembre!$U$14:$U$19)</f>
        <v>0</v>
      </c>
      <c r="O11" s="451">
        <f t="shared" si="0"/>
        <v>0</v>
      </c>
      <c r="P11" s="299">
        <f t="shared" si="1"/>
        <v>0</v>
      </c>
      <c r="Q11" s="451">
        <f t="shared" si="2"/>
        <v>0</v>
      </c>
    </row>
    <row r="12" spans="1:19" ht="15.6" customHeight="1">
      <c r="A12" s="276" t="str">
        <f>'Prévision annuelle'!A14</f>
        <v>Transferts gouvernementaux</v>
      </c>
      <c r="B12" s="450">
        <f>'Prévision annuelle'!E14</f>
        <v>0</v>
      </c>
      <c r="C12" s="450">
        <f>SUMIF(Janvier!$V$14:$V$19,'Bilan annuel'!$A12,Janvier!$U$14:$U$19)</f>
        <v>0</v>
      </c>
      <c r="D12" s="450">
        <f>SUMIF(Février!$V$14:$V$19,'Bilan annuel'!$A12,Février!$U$14:$U$19)</f>
        <v>0</v>
      </c>
      <c r="E12" s="450">
        <f>SUMIF(Mars!$V$14:$V$19,'Bilan annuel'!$A12,Mars!$U$14:$U$19)</f>
        <v>0</v>
      </c>
      <c r="F12" s="450">
        <f>SUMIF(Avril!$V$14:$V$19,'Bilan annuel'!$A12,Avril!$U$14:$U$19)</f>
        <v>0</v>
      </c>
      <c r="G12" s="450">
        <f>SUMIF(Mai!$V$14:$V$19,'Bilan annuel'!$A12,Mai!$U$14:$U$19)</f>
        <v>0</v>
      </c>
      <c r="H12" s="450">
        <f>SUMIF(Juin!$V$14:$V$19,'Bilan annuel'!$A12,Juin!$U$14:$U$19)</f>
        <v>0</v>
      </c>
      <c r="I12" s="450">
        <f>SUMIF(Juillet!$V$14:$V$19,'Bilan annuel'!$A12,Juillet!$U$14:$U$19)</f>
        <v>0</v>
      </c>
      <c r="J12" s="450">
        <f>SUMIF(Août!$V$14:$V$19,'Bilan annuel'!$A12,Août!$U$14:$U$19)</f>
        <v>0</v>
      </c>
      <c r="K12" s="450">
        <f>SUMIF(Septembre!$V$14:$V$19,'Bilan annuel'!$A12,Septembre!$U$14:$U$19)</f>
        <v>0</v>
      </c>
      <c r="L12" s="450">
        <f>SUMIF(Octobre!$V$14:$V$19,'Bilan annuel'!$A12,Octobre!$U$14:$U$19)</f>
        <v>0</v>
      </c>
      <c r="M12" s="450">
        <f>SUMIF(Novembre!$V$14:$V$19,'Bilan annuel'!$A12,Novembre!$U$14:$U$19)</f>
        <v>0</v>
      </c>
      <c r="N12" s="450">
        <f>SUMIF(Décembre!$V$14:$V$19,'Bilan annuel'!$A12,Décembre!$U$14:$U$19)</f>
        <v>0</v>
      </c>
      <c r="O12" s="451">
        <f t="shared" si="0"/>
        <v>0</v>
      </c>
      <c r="P12" s="299">
        <f t="shared" si="1"/>
        <v>0</v>
      </c>
      <c r="Q12" s="451">
        <f t="shared" si="2"/>
        <v>0</v>
      </c>
    </row>
    <row r="13" spans="1:19" ht="15.6" customHeight="1">
      <c r="A13" s="300" t="str">
        <f>'Prévision annuelle'!A15</f>
        <v>À compléter au besoin</v>
      </c>
      <c r="B13" s="450">
        <f>'Prévision annuelle'!E15</f>
        <v>0</v>
      </c>
      <c r="C13" s="450">
        <f>SUMIFS(Janvier!$U$14:$U$19,Janvier!$V$14:$V$19,'Bilan annuel'!$A13,Janvier!$V$14:$V$19,"&lt;&gt;0")</f>
        <v>0</v>
      </c>
      <c r="D13" s="450">
        <f>SUMIFS(Février!$U$14:$U$19,Février!$V$14:$V$19,'Bilan annuel'!$A13,Février!$V$14:$V$19,"&lt;&gt;0")</f>
        <v>0</v>
      </c>
      <c r="E13" s="450">
        <f>SUMIFS(Mars!$U$14:$U$19,Mars!$V$14:$V$19,'Bilan annuel'!$A13,Mars!$V$14:$V$19,"&lt;&gt;0")</f>
        <v>0</v>
      </c>
      <c r="F13" s="450">
        <f>SUMIFS(Avril!$U$14:$U$19,Avril!$V$14:$V$19,'Bilan annuel'!$A13,Avril!$V$14:$V$19,"&lt;&gt;0")</f>
        <v>0</v>
      </c>
      <c r="G13" s="450">
        <f>SUMIFS(Mai!$U$14:$U$19,Mai!$V$14:$V$19,'Bilan annuel'!$A13,Mai!$V$14:$V$19,"&lt;&gt;0")</f>
        <v>0</v>
      </c>
      <c r="H13" s="450">
        <f>SUMIFS(Juin!$U$14:$U$19,Juin!$V$14:$V$19,'Bilan annuel'!$A13,Juin!$V$14:$V$19,"&lt;&gt;0")</f>
        <v>0</v>
      </c>
      <c r="I13" s="450">
        <f>SUMIFS(Juillet!$U$14:$U$19,Juillet!$V$14:$V$19,'Bilan annuel'!$A13,Juillet!$V$14:$V$19,"&lt;&gt;0")</f>
        <v>0</v>
      </c>
      <c r="J13" s="450">
        <f>SUMIFS(Août!$U$14:$U$19,Août!$V$14:$V$19,'Bilan annuel'!$A13,Août!$V$14:$V$19,"&lt;&gt;0")</f>
        <v>0</v>
      </c>
      <c r="K13" s="450">
        <f>SUMIFS(Septembre!$U$14:$U$19,Septembre!$V$14:$V$19,'Bilan annuel'!$A13,Septembre!$V$14:$V$19,"&lt;&gt;0")</f>
        <v>0</v>
      </c>
      <c r="L13" s="450">
        <f>SUMIFS(Octobre!$U$14:$U$19,Octobre!$V$14:$V$19,'Bilan annuel'!$A13,Octobre!$V$14:$V$19,"&lt;&gt;0")</f>
        <v>0</v>
      </c>
      <c r="M13" s="450">
        <f>SUMIFS(Novembre!$U$14:$U$19,Novembre!$V$14:$V$19,'Bilan annuel'!$A13,Novembre!$V$14:$V$19,"&lt;&gt;0")</f>
        <v>0</v>
      </c>
      <c r="N13" s="450">
        <f>SUMIFS(Décembre!$U$14:$U$19,Décembre!$V$14:$V$19,'Bilan annuel'!$A13,Décembre!$V$14:$V$19,"&lt;&gt;0")</f>
        <v>0</v>
      </c>
      <c r="O13" s="451">
        <f t="shared" si="0"/>
        <v>0</v>
      </c>
      <c r="P13" s="299">
        <f t="shared" si="1"/>
        <v>0</v>
      </c>
      <c r="Q13" s="451">
        <f t="shared" si="2"/>
        <v>0</v>
      </c>
    </row>
    <row r="14" spans="1:19" ht="15.6" customHeight="1">
      <c r="A14" s="276">
        <f>'Prévision annuelle'!A16</f>
        <v>0</v>
      </c>
      <c r="B14" s="450">
        <f>'Prévision annuelle'!E16</f>
        <v>0</v>
      </c>
      <c r="C14" s="450">
        <f>SUMIFS(Janvier!$U$14:$U$19,Janvier!$V$14:$V$19,'Bilan annuel'!$A14,Janvier!$V$14:$V$19,"&lt;&gt;0")</f>
        <v>0</v>
      </c>
      <c r="D14" s="450">
        <f>SUMIFS(Février!$U$14:$U$19,Février!$V$14:$V$19,'Bilan annuel'!$A14,Février!$V$14:$V$19,"&lt;&gt;0")</f>
        <v>0</v>
      </c>
      <c r="E14" s="450">
        <f>SUMIFS(Mars!$U$14:$U$19,Mars!$V$14:$V$19,'Bilan annuel'!$A14,Mars!$V$14:$V$19,"&lt;&gt;0")</f>
        <v>0</v>
      </c>
      <c r="F14" s="450">
        <f>SUMIFS(Avril!$U$14:$U$19,Avril!$V$14:$V$19,'Bilan annuel'!$A14,Avril!$V$14:$V$19,"&lt;&gt;0")</f>
        <v>0</v>
      </c>
      <c r="G14" s="450">
        <f>SUMIFS(Mai!$U$14:$U$19,Mai!$V$14:$V$19,'Bilan annuel'!$A14,Mai!$V$14:$V$19,"&lt;&gt;0")</f>
        <v>0</v>
      </c>
      <c r="H14" s="450">
        <f>SUMIFS(Juin!$U$14:$U$19,Juin!$V$14:$V$19,'Bilan annuel'!$A14,Juin!$V$14:$V$19,"&lt;&gt;0")</f>
        <v>0</v>
      </c>
      <c r="I14" s="450">
        <f>SUMIFS(Juillet!$U$14:$U$19,Juillet!$V$14:$V$19,'Bilan annuel'!$A14,Juillet!$V$14:$V$19,"&lt;&gt;0")</f>
        <v>0</v>
      </c>
      <c r="J14" s="450">
        <f>SUMIFS(Août!$U$14:$U$19,Août!$V$14:$V$19,'Bilan annuel'!$A14,Août!$V$14:$V$19,"&lt;&gt;0")</f>
        <v>0</v>
      </c>
      <c r="K14" s="450">
        <f>SUMIFS(Septembre!$U$14:$U$19,Septembre!$V$14:$V$19,'Bilan annuel'!$A14,Septembre!$V$14:$V$19,"&lt;&gt;0")</f>
        <v>0</v>
      </c>
      <c r="L14" s="450">
        <f>SUMIFS(Octobre!$U$14:$U$19,Octobre!$V$14:$V$19,'Bilan annuel'!$A14,Octobre!$V$14:$V$19,"&lt;&gt;0")</f>
        <v>0</v>
      </c>
      <c r="M14" s="450">
        <f>SUMIFS(Novembre!$U$14:$U$19,Novembre!$V$14:$V$19,'Bilan annuel'!$A14,Novembre!$V$14:$V$19,"&lt;&gt;0")</f>
        <v>0</v>
      </c>
      <c r="N14" s="450">
        <f>SUMIFS(Décembre!$U$14:$U$19,Décembre!$V$14:$V$19,'Bilan annuel'!$A14,Décembre!$V$14:$V$19,"&lt;&gt;0")</f>
        <v>0</v>
      </c>
      <c r="O14" s="451">
        <f t="shared" si="0"/>
        <v>0</v>
      </c>
      <c r="P14" s="299">
        <f t="shared" si="1"/>
        <v>0</v>
      </c>
      <c r="Q14" s="451">
        <f t="shared" si="2"/>
        <v>0</v>
      </c>
    </row>
    <row r="15" spans="1:19" s="315" customFormat="1" ht="15.6" customHeight="1">
      <c r="A15" s="278" t="str">
        <f>'Prévision annuelle'!A17</f>
        <v>Total des revenus</v>
      </c>
      <c r="B15" s="446">
        <f>'Prévision annuelle'!E17</f>
        <v>0</v>
      </c>
      <c r="C15" s="446">
        <f t="shared" ref="C15:N15" si="3">SUM(C9:C14)</f>
        <v>0</v>
      </c>
      <c r="D15" s="446">
        <f t="shared" si="3"/>
        <v>0</v>
      </c>
      <c r="E15" s="446">
        <f t="shared" si="3"/>
        <v>0</v>
      </c>
      <c r="F15" s="446">
        <f t="shared" si="3"/>
        <v>0</v>
      </c>
      <c r="G15" s="446">
        <f t="shared" si="3"/>
        <v>0</v>
      </c>
      <c r="H15" s="446">
        <f t="shared" si="3"/>
        <v>0</v>
      </c>
      <c r="I15" s="446">
        <f t="shared" si="3"/>
        <v>0</v>
      </c>
      <c r="J15" s="446">
        <f t="shared" si="3"/>
        <v>0</v>
      </c>
      <c r="K15" s="446">
        <f t="shared" si="3"/>
        <v>0</v>
      </c>
      <c r="L15" s="446">
        <f t="shared" si="3"/>
        <v>0</v>
      </c>
      <c r="M15" s="446">
        <f t="shared" si="3"/>
        <v>0</v>
      </c>
      <c r="N15" s="446">
        <f t="shared" si="3"/>
        <v>0</v>
      </c>
      <c r="O15" s="446">
        <f>SUM(C15:N15)</f>
        <v>0</v>
      </c>
      <c r="P15" s="301">
        <f>IFERROR(Q15/B15,0)</f>
        <v>0</v>
      </c>
      <c r="Q15" s="446">
        <f>O15/12</f>
        <v>0</v>
      </c>
    </row>
    <row r="16" spans="1:19" ht="15.6" customHeight="1">
      <c r="B16" s="317"/>
      <c r="C16" s="325"/>
      <c r="D16" s="325"/>
      <c r="E16" s="325"/>
      <c r="F16" s="325"/>
      <c r="G16" s="325"/>
      <c r="H16" s="325"/>
      <c r="I16" s="325"/>
      <c r="J16" s="325"/>
      <c r="K16" s="325"/>
      <c r="L16" s="325"/>
      <c r="M16" s="325"/>
      <c r="N16" s="325"/>
      <c r="O16" s="325"/>
      <c r="P16" s="302"/>
      <c r="Q16" s="325"/>
    </row>
    <row r="17" spans="1:17" ht="15.6" customHeight="1">
      <c r="A17" s="279" t="str">
        <f>'Prévision annuelle'!A19</f>
        <v>Obligations</v>
      </c>
      <c r="B17" s="303"/>
      <c r="C17" s="303"/>
      <c r="D17" s="303"/>
      <c r="E17" s="303"/>
      <c r="F17" s="303"/>
      <c r="G17" s="303"/>
      <c r="H17" s="303"/>
      <c r="I17" s="303"/>
      <c r="J17" s="303"/>
      <c r="K17" s="303"/>
      <c r="L17" s="303"/>
      <c r="M17" s="303"/>
      <c r="N17" s="303"/>
      <c r="O17" s="303"/>
      <c r="P17" s="304"/>
      <c r="Q17" s="303"/>
    </row>
    <row r="18" spans="1:17" ht="15.6" customHeight="1">
      <c r="A18" s="276" t="str">
        <f>'Prévision annuelle'!A20</f>
        <v>Habitation (résidence)</v>
      </c>
      <c r="B18" s="452">
        <f>'Prévision annuelle'!E20</f>
        <v>0</v>
      </c>
      <c r="C18" s="387">
        <f>SUMIF(Janvier!$V$22:$V$43,'Bilan annuel'!$A18,Janvier!$U$22:$U$43)</f>
        <v>0</v>
      </c>
      <c r="D18" s="387">
        <f>SUMIF(Février!$V$22:$V$43,'Bilan annuel'!$A18,Février!$U$22:$U$43)</f>
        <v>0</v>
      </c>
      <c r="E18" s="387">
        <f>SUMIF(Mars!$V$22:$V$43,'Bilan annuel'!$A18,Mars!$U$22:$U$43)</f>
        <v>0</v>
      </c>
      <c r="F18" s="387">
        <f>SUMIF(Avril!$V$22:$V$43,'Bilan annuel'!$A18,Avril!$U$22:$U$43)</f>
        <v>0</v>
      </c>
      <c r="G18" s="387">
        <f>SUMIF(Mai!$V$22:$V$43,'Bilan annuel'!$A18,Mai!$U$22:$U$43)</f>
        <v>0</v>
      </c>
      <c r="H18" s="387">
        <f>SUMIF(Juin!$V$22:$V$43,'Bilan annuel'!$A18,Juin!$U$22:$U$43)</f>
        <v>0</v>
      </c>
      <c r="I18" s="387">
        <f>SUMIF(Juillet!$V$22:$V$43,'Bilan annuel'!$A18,Juillet!$U$22:$U$43)</f>
        <v>0</v>
      </c>
      <c r="J18" s="387">
        <f>SUMIF(Août!$V$22:$V$43,'Bilan annuel'!$A18,Août!$U$22:$U$43)</f>
        <v>0</v>
      </c>
      <c r="K18" s="387">
        <f>SUMIF(Septembre!$V$22:$V$43,'Bilan annuel'!$A18,Septembre!$U$22:$U$43)</f>
        <v>0</v>
      </c>
      <c r="L18" s="387">
        <f>SUMIF(Octobre!$V$22:$V$43,'Bilan annuel'!$A18,Octobre!$U$22:$U$43)</f>
        <v>0</v>
      </c>
      <c r="M18" s="387">
        <f>SUMIF(Novembre!$V$22:$V$43,'Bilan annuel'!$A18,Novembre!$U$22:$U$43)</f>
        <v>0</v>
      </c>
      <c r="N18" s="387">
        <f>SUMIF(Décembre!$V$22:$V$43,'Bilan annuel'!$A18,Décembre!$U$22:$U$43)</f>
        <v>0</v>
      </c>
      <c r="O18" s="453">
        <f t="shared" ref="O18" si="4">SUM(C18:N18)</f>
        <v>0</v>
      </c>
      <c r="P18" s="305">
        <f>IFERROR(Q18/B18,0)</f>
        <v>0</v>
      </c>
      <c r="Q18" s="451">
        <f t="shared" ref="Q18:Q28" si="5">O18/12</f>
        <v>0</v>
      </c>
    </row>
    <row r="19" spans="1:17" ht="15.6" customHeight="1">
      <c r="A19" s="276" t="str">
        <f>'Prévision annuelle'!A21</f>
        <v>Énergie</v>
      </c>
      <c r="B19" s="452">
        <f>'Prévision annuelle'!E21</f>
        <v>0</v>
      </c>
      <c r="C19" s="387">
        <f>SUMIF(Janvier!$V$22:$V$43,'Bilan annuel'!$A19,Janvier!$U$22:$U$43)</f>
        <v>0</v>
      </c>
      <c r="D19" s="387">
        <f>SUMIF(Février!$V$22:$V$43,'Bilan annuel'!$A19,Février!$U$22:$U$43)</f>
        <v>0</v>
      </c>
      <c r="E19" s="387">
        <f>SUMIF(Mars!$V$22:$V$43,'Bilan annuel'!$A19,Mars!$U$22:$U$43)</f>
        <v>0</v>
      </c>
      <c r="F19" s="387">
        <f>SUMIF(Avril!$V$22:$V$43,'Bilan annuel'!$A19,Avril!$U$22:$U$43)</f>
        <v>0</v>
      </c>
      <c r="G19" s="387">
        <f>SUMIF(Mai!$V$22:$V$43,'Bilan annuel'!$A19,Mai!$U$22:$U$43)</f>
        <v>0</v>
      </c>
      <c r="H19" s="387">
        <f>SUMIF(Juin!$V$22:$V$43,'Bilan annuel'!$A19,Juin!$U$22:$U$43)</f>
        <v>0</v>
      </c>
      <c r="I19" s="387">
        <f>SUMIF(Juillet!$V$22:$V$43,'Bilan annuel'!$A19,Juillet!$U$22:$U$43)</f>
        <v>0</v>
      </c>
      <c r="J19" s="387">
        <f>SUMIF(Août!$V$22:$V$43,'Bilan annuel'!$A19,Août!$U$22:$U$43)</f>
        <v>0</v>
      </c>
      <c r="K19" s="387">
        <f>SUMIF(Septembre!$V$22:$V$43,'Bilan annuel'!$A19,Septembre!$U$22:$U$43)</f>
        <v>0</v>
      </c>
      <c r="L19" s="387">
        <f>SUMIF(Octobre!$V$22:$V$43,'Bilan annuel'!$A19,Octobre!$U$22:$U$43)</f>
        <v>0</v>
      </c>
      <c r="M19" s="387">
        <f>SUMIF(Novembre!$V$22:$V$43,'Bilan annuel'!$A19,Novembre!$U$22:$U$43)</f>
        <v>0</v>
      </c>
      <c r="N19" s="387">
        <f>SUMIF(Décembre!$V$22:$V$43,'Bilan annuel'!$A19,Décembre!$U$22:$U$43)</f>
        <v>0</v>
      </c>
      <c r="O19" s="453">
        <f t="shared" ref="O19:O28" si="6">SUM(C19:N19)</f>
        <v>0</v>
      </c>
      <c r="P19" s="305">
        <f t="shared" ref="P19:P27" si="7">IFERROR(Q19/B19,0)</f>
        <v>0</v>
      </c>
      <c r="Q19" s="451">
        <f t="shared" si="5"/>
        <v>0</v>
      </c>
    </row>
    <row r="20" spans="1:17" ht="15.6" customHeight="1">
      <c r="A20" s="276" t="str">
        <f>'Prévision annuelle'!A22</f>
        <v>Téléphonie, Internet, TV, services en ligne</v>
      </c>
      <c r="B20" s="452">
        <f>'Prévision annuelle'!E22</f>
        <v>0</v>
      </c>
      <c r="C20" s="387">
        <f>SUMIF(Janvier!$V$22:$V$43,'Bilan annuel'!$A20,Janvier!$U$22:$U$43)</f>
        <v>0</v>
      </c>
      <c r="D20" s="387">
        <f>SUMIF(Février!$V$22:$V$43,'Bilan annuel'!$A20,Février!$U$22:$U$43)</f>
        <v>0</v>
      </c>
      <c r="E20" s="387">
        <f>SUMIF(Mars!$V$22:$V$43,'Bilan annuel'!$A20,Mars!$U$22:$U$43)</f>
        <v>0</v>
      </c>
      <c r="F20" s="387">
        <f>SUMIF(Avril!$V$22:$V$43,'Bilan annuel'!$A20,Avril!$U$22:$U$43)</f>
        <v>0</v>
      </c>
      <c r="G20" s="387">
        <f>SUMIF(Mai!$V$22:$V$43,'Bilan annuel'!$A20,Mai!$U$22:$U$43)</f>
        <v>0</v>
      </c>
      <c r="H20" s="387">
        <f>SUMIF(Juin!$V$22:$V$43,'Bilan annuel'!$A20,Juin!$U$22:$U$43)</f>
        <v>0</v>
      </c>
      <c r="I20" s="387">
        <f>SUMIF(Juillet!$V$22:$V$43,'Bilan annuel'!$A20,Juillet!$U$22:$U$43)</f>
        <v>0</v>
      </c>
      <c r="J20" s="387">
        <f>SUMIF(Août!$V$22:$V$43,'Bilan annuel'!$A20,Août!$U$22:$U$43)</f>
        <v>0</v>
      </c>
      <c r="K20" s="387">
        <f>SUMIF(Septembre!$V$22:$V$43,'Bilan annuel'!$A20,Septembre!$U$22:$U$43)</f>
        <v>0</v>
      </c>
      <c r="L20" s="387">
        <f>SUMIF(Octobre!$V$22:$V$43,'Bilan annuel'!$A20,Octobre!$U$22:$U$43)</f>
        <v>0</v>
      </c>
      <c r="M20" s="387">
        <f>SUMIF(Novembre!$V$22:$V$43,'Bilan annuel'!$A20,Novembre!$U$22:$U$43)</f>
        <v>0</v>
      </c>
      <c r="N20" s="387">
        <f>SUMIF(Décembre!$V$22:$V$43,'Bilan annuel'!$A20,Décembre!$U$22:$U$43)</f>
        <v>0</v>
      </c>
      <c r="O20" s="453">
        <f t="shared" si="6"/>
        <v>0</v>
      </c>
      <c r="P20" s="305">
        <f>IFERROR(Q20/B20,0)</f>
        <v>0</v>
      </c>
      <c r="Q20" s="451">
        <f t="shared" si="5"/>
        <v>0</v>
      </c>
    </row>
    <row r="21" spans="1:17" ht="15.6" customHeight="1">
      <c r="A21" s="276" t="str">
        <f>'Prévision annuelle'!A23</f>
        <v>Droit de rouler</v>
      </c>
      <c r="B21" s="452">
        <f>'Prévision annuelle'!E23</f>
        <v>0</v>
      </c>
      <c r="C21" s="387">
        <f>SUMIF(Janvier!$V$22:$V$43,'Bilan annuel'!$A21,Janvier!$U$22:$U$43)</f>
        <v>0</v>
      </c>
      <c r="D21" s="387">
        <f>SUMIF(Février!$V$22:$V$43,'Bilan annuel'!$A21,Février!$U$22:$U$43)</f>
        <v>0</v>
      </c>
      <c r="E21" s="387">
        <f>SUMIF(Mars!$V$22:$V$43,'Bilan annuel'!$A21,Mars!$U$22:$U$43)</f>
        <v>0</v>
      </c>
      <c r="F21" s="387">
        <f>SUMIF(Avril!$V$22:$V$43,'Bilan annuel'!$A21,Avril!$U$22:$U$43)</f>
        <v>0</v>
      </c>
      <c r="G21" s="387">
        <f>SUMIF(Mai!$V$22:$V$43,'Bilan annuel'!$A21,Mai!$U$22:$U$43)</f>
        <v>0</v>
      </c>
      <c r="H21" s="387">
        <f>SUMIF(Juin!$V$22:$V$43,'Bilan annuel'!$A21,Juin!$U$22:$U$43)</f>
        <v>0</v>
      </c>
      <c r="I21" s="387">
        <f>SUMIF(Juillet!$V$22:$V$43,'Bilan annuel'!$A21,Juillet!$U$22:$U$43)</f>
        <v>0</v>
      </c>
      <c r="J21" s="387">
        <f>SUMIF(Août!$V$22:$V$43,'Bilan annuel'!$A21,Août!$U$22:$U$43)</f>
        <v>0</v>
      </c>
      <c r="K21" s="387">
        <f>SUMIF(Septembre!$V$22:$V$43,'Bilan annuel'!$A21,Septembre!$U$22:$U$43)</f>
        <v>0</v>
      </c>
      <c r="L21" s="387">
        <f>SUMIF(Octobre!$V$22:$V$43,'Bilan annuel'!$A21,Octobre!$U$22:$U$43)</f>
        <v>0</v>
      </c>
      <c r="M21" s="387">
        <f>SUMIF(Novembre!$V$22:$V$43,'Bilan annuel'!$A21,Novembre!$U$22:$U$43)</f>
        <v>0</v>
      </c>
      <c r="N21" s="387">
        <f>SUMIF(Décembre!$V$22:$V$43,'Bilan annuel'!$A21,Décembre!$U$22:$U$43)</f>
        <v>0</v>
      </c>
      <c r="O21" s="453">
        <f t="shared" si="6"/>
        <v>0</v>
      </c>
      <c r="P21" s="305">
        <f t="shared" si="7"/>
        <v>0</v>
      </c>
      <c r="Q21" s="451">
        <f t="shared" si="5"/>
        <v>0</v>
      </c>
    </row>
    <row r="22" spans="1:17" ht="15.6" customHeight="1">
      <c r="A22" s="276" t="str">
        <f>'Prévision annuelle'!A24</f>
        <v>Assurances</v>
      </c>
      <c r="B22" s="452">
        <f>'Prévision annuelle'!E24</f>
        <v>0</v>
      </c>
      <c r="C22" s="387">
        <f>SUMIF(Janvier!$V$22:$V$43,'Bilan annuel'!$A22,Janvier!$U$22:$U$43)</f>
        <v>0</v>
      </c>
      <c r="D22" s="387">
        <f>SUMIF(Février!$V$22:$V$43,'Bilan annuel'!$A22,Février!$U$22:$U$43)</f>
        <v>0</v>
      </c>
      <c r="E22" s="387">
        <f>SUMIF(Mars!$V$22:$V$43,'Bilan annuel'!$A22,Mars!$U$22:$U$43)</f>
        <v>0</v>
      </c>
      <c r="F22" s="387">
        <f>SUMIF(Avril!$V$22:$V$43,'Bilan annuel'!$A22,Avril!$U$22:$U$43)</f>
        <v>0</v>
      </c>
      <c r="G22" s="387">
        <f>SUMIF(Mai!$V$22:$V$43,'Bilan annuel'!$A22,Mai!$U$22:$U$43)</f>
        <v>0</v>
      </c>
      <c r="H22" s="387">
        <f>SUMIF(Juin!$V$22:$V$43,'Bilan annuel'!$A22,Juin!$U$22:$U$43)</f>
        <v>0</v>
      </c>
      <c r="I22" s="387">
        <f>SUMIF(Juillet!$V$22:$V$43,'Bilan annuel'!$A22,Juillet!$U$22:$U$43)</f>
        <v>0</v>
      </c>
      <c r="J22" s="387">
        <f>SUMIF(Août!$V$22:$V$43,'Bilan annuel'!$A22,Août!$U$22:$U$43)</f>
        <v>0</v>
      </c>
      <c r="K22" s="387">
        <f>SUMIF(Septembre!$V$22:$V$43,'Bilan annuel'!$A22,Septembre!$U$22:$U$43)</f>
        <v>0</v>
      </c>
      <c r="L22" s="387">
        <f>SUMIF(Octobre!$V$22:$V$43,'Bilan annuel'!$A22,Octobre!$U$22:$U$43)</f>
        <v>0</v>
      </c>
      <c r="M22" s="387">
        <f>SUMIF(Novembre!$V$22:$V$43,'Bilan annuel'!$A22,Novembre!$U$22:$U$43)</f>
        <v>0</v>
      </c>
      <c r="N22" s="387">
        <f>SUMIF(Décembre!$V$22:$V$43,'Bilan annuel'!$A22,Décembre!$U$22:$U$43)</f>
        <v>0</v>
      </c>
      <c r="O22" s="453">
        <f t="shared" si="6"/>
        <v>0</v>
      </c>
      <c r="P22" s="305">
        <f t="shared" si="7"/>
        <v>0</v>
      </c>
      <c r="Q22" s="451">
        <f t="shared" si="5"/>
        <v>0</v>
      </c>
    </row>
    <row r="23" spans="1:17" ht="15.6" customHeight="1">
      <c r="A23" s="276" t="str">
        <f>'Prévision annuelle'!A25</f>
        <v>Liées aux enfants</v>
      </c>
      <c r="B23" s="452">
        <f>'Prévision annuelle'!E25</f>
        <v>0</v>
      </c>
      <c r="C23" s="387">
        <f>SUMIF(Janvier!$V$22:$V$43,'Bilan annuel'!$A23,Janvier!$U$22:$U$43)</f>
        <v>0</v>
      </c>
      <c r="D23" s="387">
        <f>SUMIF(Février!$V$22:$V$43,'Bilan annuel'!$A23,Février!$U$22:$U$43)</f>
        <v>0</v>
      </c>
      <c r="E23" s="387">
        <f>SUMIF(Mars!$V$22:$V$43,'Bilan annuel'!$A23,Mars!$U$22:$U$43)</f>
        <v>0</v>
      </c>
      <c r="F23" s="387">
        <f>SUMIF(Avril!$V$22:$V$43,'Bilan annuel'!$A23,Avril!$U$22:$U$43)</f>
        <v>0</v>
      </c>
      <c r="G23" s="387">
        <f>SUMIF(Mai!$V$22:$V$43,'Bilan annuel'!$A23,Mai!$U$22:$U$43)</f>
        <v>0</v>
      </c>
      <c r="H23" s="387">
        <f>SUMIF(Juin!$V$22:$V$43,'Bilan annuel'!$A23,Juin!$U$22:$U$43)</f>
        <v>0</v>
      </c>
      <c r="I23" s="387">
        <f>SUMIF(Juillet!$V$22:$V$43,'Bilan annuel'!$A23,Juillet!$U$22:$U$43)</f>
        <v>0</v>
      </c>
      <c r="J23" s="387">
        <f>SUMIF(Août!$V$22:$V$43,'Bilan annuel'!$A23,Août!$U$22:$U$43)</f>
        <v>0</v>
      </c>
      <c r="K23" s="387">
        <f>SUMIF(Septembre!$V$22:$V$43,'Bilan annuel'!$A23,Septembre!$U$22:$U$43)</f>
        <v>0</v>
      </c>
      <c r="L23" s="387">
        <f>SUMIF(Octobre!$V$22:$V$43,'Bilan annuel'!$A23,Octobre!$U$22:$U$43)</f>
        <v>0</v>
      </c>
      <c r="M23" s="387">
        <f>SUMIF(Novembre!$V$22:$V$43,'Bilan annuel'!$A23,Novembre!$U$22:$U$43)</f>
        <v>0</v>
      </c>
      <c r="N23" s="387">
        <f>SUMIF(Décembre!$V$22:$V$43,'Bilan annuel'!$A23,Décembre!$U$22:$U$43)</f>
        <v>0</v>
      </c>
      <c r="O23" s="453">
        <f t="shared" si="6"/>
        <v>0</v>
      </c>
      <c r="P23" s="305">
        <f t="shared" si="7"/>
        <v>0</v>
      </c>
      <c r="Q23" s="451">
        <f t="shared" si="5"/>
        <v>0</v>
      </c>
    </row>
    <row r="24" spans="1:17" ht="15.6" customHeight="1">
      <c r="A24" s="276" t="str">
        <f>'Prévision annuelle'!A26</f>
        <v>Divers</v>
      </c>
      <c r="B24" s="452">
        <f>'Prévision annuelle'!E26</f>
        <v>0</v>
      </c>
      <c r="C24" s="387">
        <f>SUMIF(Janvier!$V$22:$V$43,'Bilan annuel'!$A24,Janvier!$U$22:$U$43)</f>
        <v>0</v>
      </c>
      <c r="D24" s="387">
        <f>SUMIF(Février!$V$22:$V$43,'Bilan annuel'!$A24,Février!$U$22:$U$43)</f>
        <v>0</v>
      </c>
      <c r="E24" s="387">
        <f>SUMIF(Mars!$V$22:$V$43,'Bilan annuel'!$A24,Mars!$U$22:$U$43)</f>
        <v>0</v>
      </c>
      <c r="F24" s="387">
        <f>SUMIF(Avril!$V$22:$V$43,'Bilan annuel'!$A24,Avril!$U$22:$U$43)</f>
        <v>0</v>
      </c>
      <c r="G24" s="387">
        <f>SUMIF(Mai!$V$22:$V$43,'Bilan annuel'!$A24,Mai!$U$22:$U$43)</f>
        <v>0</v>
      </c>
      <c r="H24" s="387">
        <f>SUMIF(Juin!$V$22:$V$43,'Bilan annuel'!$A24,Juin!$U$22:$U$43)</f>
        <v>0</v>
      </c>
      <c r="I24" s="387">
        <f>SUMIF(Juillet!$V$22:$V$43,'Bilan annuel'!$A24,Juillet!$U$22:$U$43)</f>
        <v>0</v>
      </c>
      <c r="J24" s="387">
        <f>SUMIF(Août!$V$22:$V$43,'Bilan annuel'!$A24,Août!$U$22:$U$43)</f>
        <v>0</v>
      </c>
      <c r="K24" s="387">
        <f>SUMIF(Septembre!$V$22:$V$43,'Bilan annuel'!$A24,Septembre!$U$22:$U$43)</f>
        <v>0</v>
      </c>
      <c r="L24" s="387">
        <f>SUMIF(Octobre!$V$22:$V$43,'Bilan annuel'!$A24,Octobre!$U$22:$U$43)</f>
        <v>0</v>
      </c>
      <c r="M24" s="387">
        <f>SUMIF(Novembre!$V$22:$V$43,'Bilan annuel'!$A24,Novembre!$U$22:$U$43)</f>
        <v>0</v>
      </c>
      <c r="N24" s="387">
        <f>SUMIF(Décembre!$V$22:$V$43,'Bilan annuel'!$A24,Décembre!$U$22:$U$43)</f>
        <v>0</v>
      </c>
      <c r="O24" s="453">
        <f t="shared" si="6"/>
        <v>0</v>
      </c>
      <c r="P24" s="305">
        <f t="shared" si="7"/>
        <v>0</v>
      </c>
      <c r="Q24" s="451">
        <f t="shared" si="5"/>
        <v>0</v>
      </c>
    </row>
    <row r="25" spans="1:17" ht="15.6" customHeight="1">
      <c r="A25" s="276" t="str">
        <f>'Prévision annuelle'!A27</f>
        <v>Épargnes</v>
      </c>
      <c r="B25" s="452">
        <f>'Prévision annuelle'!E27</f>
        <v>0</v>
      </c>
      <c r="C25" s="387">
        <f>SUMIF(Janvier!$V$22:$V$43,'Bilan annuel'!$A25,Janvier!$U$22:$U$43)</f>
        <v>0</v>
      </c>
      <c r="D25" s="387">
        <f>SUMIF(Février!$V$22:$V$43,'Bilan annuel'!$A25,Février!$U$22:$U$43)</f>
        <v>0</v>
      </c>
      <c r="E25" s="387">
        <f>SUMIF(Mars!$V$22:$V$43,'Bilan annuel'!$A25,Mars!$U$22:$U$43)</f>
        <v>0</v>
      </c>
      <c r="F25" s="387">
        <f>SUMIF(Avril!$V$22:$V$43,'Bilan annuel'!$A25,Avril!$U$22:$U$43)</f>
        <v>0</v>
      </c>
      <c r="G25" s="387">
        <f>SUMIF(Mai!$V$22:$V$43,'Bilan annuel'!$A25,Mai!$U$22:$U$43)</f>
        <v>0</v>
      </c>
      <c r="H25" s="387">
        <f>SUMIF(Juin!$V$22:$V$43,'Bilan annuel'!$A25,Juin!$U$22:$U$43)</f>
        <v>0</v>
      </c>
      <c r="I25" s="387">
        <f>SUMIF(Juillet!$V$22:$V$43,'Bilan annuel'!$A25,Juillet!$U$22:$U$43)</f>
        <v>0</v>
      </c>
      <c r="J25" s="387">
        <f>SUMIF(Août!$V$22:$V$43,'Bilan annuel'!$A25,Août!$U$22:$U$43)</f>
        <v>0</v>
      </c>
      <c r="K25" s="387">
        <f>SUMIF(Septembre!$V$22:$V$43,'Bilan annuel'!$A25,Septembre!$U$22:$U$43)</f>
        <v>0</v>
      </c>
      <c r="L25" s="387">
        <f>SUMIF(Octobre!$V$22:$V$43,'Bilan annuel'!$A25,Octobre!$U$22:$U$43)</f>
        <v>0</v>
      </c>
      <c r="M25" s="387">
        <f>SUMIF(Novembre!$V$22:$V$43,'Bilan annuel'!$A25,Novembre!$U$22:$U$43)</f>
        <v>0</v>
      </c>
      <c r="N25" s="387">
        <f>SUMIF(Décembre!$V$22:$V$43,'Bilan annuel'!$A25,Décembre!$U$22:$U$43)</f>
        <v>0</v>
      </c>
      <c r="O25" s="453">
        <f t="shared" si="6"/>
        <v>0</v>
      </c>
      <c r="P25" s="305">
        <f t="shared" si="7"/>
        <v>0</v>
      </c>
      <c r="Q25" s="451">
        <f t="shared" si="5"/>
        <v>0</v>
      </c>
    </row>
    <row r="26" spans="1:17" ht="15.6" customHeight="1">
      <c r="A26" s="300" t="str">
        <f>'Prévision annuelle'!A28</f>
        <v>À compléter au besoin</v>
      </c>
      <c r="B26" s="452">
        <f>'Prévision annuelle'!E28</f>
        <v>0</v>
      </c>
      <c r="C26" s="387">
        <f>SUMIFS(Janvier!$U$22:$U$43,Janvier!$V$22:$V$43,'Bilan annuel'!$A26,Janvier!$V$22:$V$43,"&lt;&gt;0")</f>
        <v>0</v>
      </c>
      <c r="D26" s="387">
        <f>SUMIFS(Février!$U$22:$U$43,Février!$V$22:$V$43,'Bilan annuel'!$A26,Février!$V$22:$V$43,"&lt;&gt;0")</f>
        <v>0</v>
      </c>
      <c r="E26" s="387">
        <f>SUMIFS(Mars!$U$22:$U$43,Mars!$V$22:$V$43,'Bilan annuel'!$A26,Mars!$V$22:$V$43,"&lt;&gt;0")</f>
        <v>0</v>
      </c>
      <c r="F26" s="387">
        <f>SUMIFS(Avril!$U$22:$U$43,Avril!$V$22:$V$43,'Bilan annuel'!$A26,Avril!$V$22:$V$43,"&lt;&gt;0")</f>
        <v>0</v>
      </c>
      <c r="G26" s="387">
        <f>SUMIFS(Mai!$U$22:$U$43,Mai!$V$22:$V$43,'Bilan annuel'!$A26,Mai!$V$22:$V$43,"&lt;&gt;0")</f>
        <v>0</v>
      </c>
      <c r="H26" s="387">
        <f>SUMIFS(Juin!$U$22:$U$43,Juin!$V$22:$V$43,'Bilan annuel'!$A26,Juin!$V$22:$V$43,"&lt;&gt;0")</f>
        <v>0</v>
      </c>
      <c r="I26" s="387">
        <f>SUMIFS(Juillet!$U$22:$U$43,Juillet!$V$22:$V$43,'Bilan annuel'!$A26,Juillet!$V$22:$V$43,"&lt;&gt;0")</f>
        <v>0</v>
      </c>
      <c r="J26" s="387">
        <f>SUMIFS(Août!$U$22:$U$43,Août!$V$22:$V$43,'Bilan annuel'!$A26,Août!$V$22:$V$43,"&lt;&gt;0")</f>
        <v>0</v>
      </c>
      <c r="K26" s="387">
        <f>SUMIFS(Septembre!$U$22:$U$43,Septembre!$V$22:$V$43,'Bilan annuel'!$A26,Septembre!$V$22:$V$43,"&lt;&gt;0")</f>
        <v>0</v>
      </c>
      <c r="L26" s="387">
        <f>SUMIFS(Octobre!$U$22:$U$43,Octobre!$V$22:$V$43,'Bilan annuel'!$A26,Octobre!$V$22:$V$43,"&lt;&gt;0")</f>
        <v>0</v>
      </c>
      <c r="M26" s="387">
        <f>SUMIFS(Novembre!$U$22:$U$43,Novembre!$V$22:$V$43,'Bilan annuel'!$A26,Novembre!$V$22:$V$43,"&lt;&gt;0")</f>
        <v>0</v>
      </c>
      <c r="N26" s="387">
        <f>SUMIFS(Décembre!$U$22:$U$43,Décembre!$V$22:$V$43,'Bilan annuel'!$A26,Décembre!$V$22:$V$43,"&lt;&gt;0")</f>
        <v>0</v>
      </c>
      <c r="O26" s="453">
        <f t="shared" si="6"/>
        <v>0</v>
      </c>
      <c r="P26" s="305">
        <f t="shared" si="7"/>
        <v>0</v>
      </c>
      <c r="Q26" s="451">
        <f t="shared" si="5"/>
        <v>0</v>
      </c>
    </row>
    <row r="27" spans="1:17" ht="15.6" customHeight="1">
      <c r="A27" s="276">
        <f>'Prévision annuelle'!A29</f>
        <v>0</v>
      </c>
      <c r="B27" s="452">
        <f>'Prévision annuelle'!E29</f>
        <v>0</v>
      </c>
      <c r="C27" s="387">
        <f>SUMIFS(Janvier!$U$22:$U$43,Janvier!$V$22:$V$43,'Bilan annuel'!$A27,Janvier!$V$22:$V$43,"&lt;&gt;0")</f>
        <v>0</v>
      </c>
      <c r="D27" s="387">
        <f>SUMIFS(Février!$U$22:$U$43,Février!$V$22:$V$43,'Bilan annuel'!$A27,Février!$V$22:$V$43,"&lt;&gt;0")</f>
        <v>0</v>
      </c>
      <c r="E27" s="387">
        <f>SUMIFS(Mars!$U$22:$U$43,Mars!$V$22:$V$43,'Bilan annuel'!$A27,Mars!$V$22:$V$43,"&lt;&gt;0")</f>
        <v>0</v>
      </c>
      <c r="F27" s="387">
        <f>SUMIFS(Avril!$U$22:$U$43,Avril!$V$22:$V$43,'Bilan annuel'!$A27,Avril!$V$22:$V$43,"&lt;&gt;0")</f>
        <v>0</v>
      </c>
      <c r="G27" s="387">
        <f>SUMIFS(Mai!$U$22:$U$43,Mai!$V$22:$V$43,'Bilan annuel'!$A27,Mai!$V$22:$V$43,"&lt;&gt;0")</f>
        <v>0</v>
      </c>
      <c r="H27" s="387">
        <f>SUMIFS(Juin!$U$22:$U$43,Juin!$V$22:$V$43,'Bilan annuel'!$A27,Juin!$V$22:$V$43,"&lt;&gt;0")</f>
        <v>0</v>
      </c>
      <c r="I27" s="387">
        <f>SUMIFS(Juillet!$U$22:$U$43,Juillet!$V$22:$V$43,'Bilan annuel'!$A27,Juillet!$V$22:$V$43,"&lt;&gt;0")</f>
        <v>0</v>
      </c>
      <c r="J27" s="387">
        <f>SUMIFS(Août!$U$22:$U$43,Août!$V$22:$V$43,'Bilan annuel'!$A27,Août!$V$22:$V$43,"&lt;&gt;0")</f>
        <v>0</v>
      </c>
      <c r="K27" s="387">
        <f>SUMIFS(Septembre!$U$22:$U$43,Septembre!$V$22:$V$43,'Bilan annuel'!$A27,Septembre!$V$22:$V$43,"&lt;&gt;0")</f>
        <v>0</v>
      </c>
      <c r="L27" s="387">
        <f>SUMIFS(Octobre!$U$22:$U$43,Octobre!$V$22:$V$43,'Bilan annuel'!$A27,Octobre!$V$22:$V$43,"&lt;&gt;0")</f>
        <v>0</v>
      </c>
      <c r="M27" s="387">
        <f>SUMIFS(Novembre!$U$22:$U$43,Novembre!$V$22:$V$43,'Bilan annuel'!$A27,Novembre!$V$22:$V$43,"&lt;&gt;0")</f>
        <v>0</v>
      </c>
      <c r="N27" s="387">
        <f>SUMIFS(Décembre!$U$22:$U$43,Décembre!$V$22:$V$43,'Bilan annuel'!$A27,Décembre!$V$22:$V$43,"&lt;&gt;0")</f>
        <v>0</v>
      </c>
      <c r="O27" s="453">
        <f t="shared" si="6"/>
        <v>0</v>
      </c>
      <c r="P27" s="305">
        <f t="shared" si="7"/>
        <v>0</v>
      </c>
      <c r="Q27" s="451">
        <f t="shared" si="5"/>
        <v>0</v>
      </c>
    </row>
    <row r="28" spans="1:17" ht="15.6" customHeight="1">
      <c r="A28" s="276">
        <f>'Prévision annuelle'!A30</f>
        <v>0</v>
      </c>
      <c r="B28" s="452">
        <f>'Prévision annuelle'!E30</f>
        <v>0</v>
      </c>
      <c r="C28" s="387">
        <f>SUMIFS(Janvier!$U$22:$U$43,Janvier!$V$22:$V$43,'Bilan annuel'!$A28,Janvier!$V$22:$V$43,"&lt;&gt;0")</f>
        <v>0</v>
      </c>
      <c r="D28" s="387">
        <f>SUMIFS(Février!$U$22:$U$43,Février!$V$22:$V$43,'Bilan annuel'!$A28,Février!$V$22:$V$43,"&lt;&gt;0")</f>
        <v>0</v>
      </c>
      <c r="E28" s="387">
        <f>SUMIFS(Mars!$U$22:$U$43,Mars!$V$22:$V$43,'Bilan annuel'!$A28,Mars!$V$22:$V$43,"&lt;&gt;0")</f>
        <v>0</v>
      </c>
      <c r="F28" s="387">
        <f>SUMIFS(Avril!$U$22:$U$43,Avril!$V$22:$V$43,'Bilan annuel'!$A28,Avril!$V$22:$V$43,"&lt;&gt;0")</f>
        <v>0</v>
      </c>
      <c r="G28" s="387">
        <f>SUMIFS(Mai!$U$22:$U$43,Mai!$V$22:$V$43,'Bilan annuel'!$A28,Mai!$V$22:$V$43,"&lt;&gt;0")</f>
        <v>0</v>
      </c>
      <c r="H28" s="387">
        <f>SUMIFS(Juin!$U$22:$U$43,Juin!$V$22:$V$43,'Bilan annuel'!$A28,Juin!$V$22:$V$43,"&lt;&gt;0")</f>
        <v>0</v>
      </c>
      <c r="I28" s="387">
        <f>SUMIFS(Juillet!$U$22:$U$43,Juillet!$V$22:$V$43,'Bilan annuel'!$A28,Juillet!$V$22:$V$43,"&lt;&gt;0")</f>
        <v>0</v>
      </c>
      <c r="J28" s="387">
        <f>SUMIFS(Août!$U$22:$U$43,Août!$V$22:$V$43,'Bilan annuel'!$A28,Août!$V$22:$V$43,"&lt;&gt;0")</f>
        <v>0</v>
      </c>
      <c r="K28" s="387">
        <f>SUMIFS(Septembre!$U$22:$U$43,Septembre!$V$22:$V$43,'Bilan annuel'!$A28,Septembre!$V$22:$V$43,"&lt;&gt;0")</f>
        <v>0</v>
      </c>
      <c r="L28" s="387">
        <f>SUMIFS(Octobre!$U$22:$U$43,Octobre!$V$22:$V$43,'Bilan annuel'!$A28,Octobre!$V$22:$V$43,"&lt;&gt;0")</f>
        <v>0</v>
      </c>
      <c r="M28" s="387">
        <f>SUMIFS(Novembre!$U$22:$U$43,Novembre!$V$22:$V$43,'Bilan annuel'!$A28,Novembre!$V$22:$V$43,"&lt;&gt;0")</f>
        <v>0</v>
      </c>
      <c r="N28" s="387">
        <f>SUMIFS(Décembre!$U$22:$U$43,Décembre!$V$22:$V$43,'Bilan annuel'!$A28,Décembre!$V$22:$V$43,"&lt;&gt;0")</f>
        <v>0</v>
      </c>
      <c r="O28" s="453">
        <f t="shared" si="6"/>
        <v>0</v>
      </c>
      <c r="P28" s="305">
        <f>IFERROR(Q28/B28,0)</f>
        <v>0</v>
      </c>
      <c r="Q28" s="451">
        <f t="shared" si="5"/>
        <v>0</v>
      </c>
    </row>
    <row r="29" spans="1:17" s="326" customFormat="1" ht="15.6" customHeight="1">
      <c r="A29" s="284" t="str">
        <f>'Prévision annuelle'!A31</f>
        <v>Total des obligations</v>
      </c>
      <c r="B29" s="421">
        <f>'Prévision annuelle'!E31</f>
        <v>0</v>
      </c>
      <c r="C29" s="421">
        <f t="shared" ref="C29:N29" si="8">SUM(C18:C28)</f>
        <v>0</v>
      </c>
      <c r="D29" s="421">
        <f t="shared" si="8"/>
        <v>0</v>
      </c>
      <c r="E29" s="421">
        <f t="shared" si="8"/>
        <v>0</v>
      </c>
      <c r="F29" s="421">
        <f t="shared" si="8"/>
        <v>0</v>
      </c>
      <c r="G29" s="421">
        <f t="shared" si="8"/>
        <v>0</v>
      </c>
      <c r="H29" s="421">
        <f t="shared" si="8"/>
        <v>0</v>
      </c>
      <c r="I29" s="421">
        <f t="shared" si="8"/>
        <v>0</v>
      </c>
      <c r="J29" s="421">
        <f t="shared" si="8"/>
        <v>0</v>
      </c>
      <c r="K29" s="421">
        <f t="shared" si="8"/>
        <v>0</v>
      </c>
      <c r="L29" s="421">
        <f t="shared" si="8"/>
        <v>0</v>
      </c>
      <c r="M29" s="421">
        <f t="shared" si="8"/>
        <v>0</v>
      </c>
      <c r="N29" s="421">
        <f t="shared" si="8"/>
        <v>0</v>
      </c>
      <c r="O29" s="421">
        <f>SUM(C29:N29)</f>
        <v>0</v>
      </c>
      <c r="P29" s="306">
        <f>IFERROR(Q29/B29,0)</f>
        <v>0</v>
      </c>
      <c r="Q29" s="421">
        <f t="shared" ref="Q29" si="9">O29/12</f>
        <v>0</v>
      </c>
    </row>
    <row r="30" spans="1:17" ht="15.6" customHeight="1">
      <c r="B30" s="317"/>
      <c r="C30" s="325"/>
      <c r="D30" s="325"/>
      <c r="E30" s="325"/>
      <c r="F30" s="325"/>
      <c r="G30" s="325"/>
      <c r="H30" s="325"/>
      <c r="I30" s="325"/>
      <c r="J30" s="325"/>
      <c r="K30" s="325"/>
      <c r="L30" s="325"/>
      <c r="M30" s="325"/>
      <c r="N30" s="325"/>
      <c r="O30" s="325"/>
      <c r="P30" s="307"/>
      <c r="Q30" s="325"/>
    </row>
    <row r="31" spans="1:17" ht="15.6" customHeight="1">
      <c r="A31" s="285" t="str">
        <f>'Prévision annuelle'!A33</f>
        <v>Dépenses courantes</v>
      </c>
      <c r="B31" s="308"/>
      <c r="C31" s="308"/>
      <c r="D31" s="308"/>
      <c r="E31" s="308"/>
      <c r="F31" s="308"/>
      <c r="G31" s="308"/>
      <c r="H31" s="308"/>
      <c r="I31" s="308"/>
      <c r="J31" s="308"/>
      <c r="K31" s="308"/>
      <c r="L31" s="308"/>
      <c r="M31" s="308"/>
      <c r="N31" s="308"/>
      <c r="O31" s="308"/>
      <c r="P31" s="309"/>
      <c r="Q31" s="308"/>
    </row>
    <row r="32" spans="1:17" ht="15.6" customHeight="1">
      <c r="A32" s="276" t="str">
        <f>'Prévision annuelle'!A34</f>
        <v>Alimentation</v>
      </c>
      <c r="B32" s="452">
        <f>'Prévision annuelle'!E34</f>
        <v>0</v>
      </c>
      <c r="C32" s="452">
        <f>SUMIF(Janvier!$V$47:$V$65,'Bilan annuel'!$A32,Janvier!$U$47:$U$65)</f>
        <v>0</v>
      </c>
      <c r="D32" s="452">
        <f>SUMIF(Février!$V$47:$V$65,'Bilan annuel'!$A32,Février!$U$47:$U$65)</f>
        <v>0</v>
      </c>
      <c r="E32" s="452">
        <f>SUMIF(Mars!$V$47:$V$65,'Bilan annuel'!$A32,Mars!$U$47:$U$65)</f>
        <v>0</v>
      </c>
      <c r="F32" s="452">
        <f>SUMIF(Avril!$V$47:$V$65,'Bilan annuel'!$A32,Avril!$U$47:$U$65)</f>
        <v>0</v>
      </c>
      <c r="G32" s="452">
        <f>SUMIF(Mai!$V$47:$V$65,'Bilan annuel'!$A32,Mai!$U$47:$U$65)</f>
        <v>0</v>
      </c>
      <c r="H32" s="452">
        <f>SUMIF(Juin!$V$47:$V$65,'Bilan annuel'!$A32,Juin!$U$47:$U$65)</f>
        <v>0</v>
      </c>
      <c r="I32" s="452">
        <f>SUMIF(Juillet!$V$47:$V$65,'Bilan annuel'!$A32,Juillet!$U$47:$U$65)</f>
        <v>0</v>
      </c>
      <c r="J32" s="452">
        <f>SUMIF(Août!$V$47:$V$65,'Bilan annuel'!$A32,Août!$U$47:$U$65)</f>
        <v>0</v>
      </c>
      <c r="K32" s="452">
        <f>SUMIF(Septembre!$V$47:$V$65,'Bilan annuel'!$A32,Septembre!$U$47:$U$65)</f>
        <v>0</v>
      </c>
      <c r="L32" s="452">
        <f>SUMIF(Octobre!$V$47:$V$65,'Bilan annuel'!$A32,Octobre!$U$47:$U$65)</f>
        <v>0</v>
      </c>
      <c r="M32" s="452">
        <f>SUMIF(Novembre!$V$47:$V$65,'Bilan annuel'!$A32,Novembre!$U$47:$U$65)</f>
        <v>0</v>
      </c>
      <c r="N32" s="452">
        <f>SUMIF(Décembre!$V$47:$V$65,'Bilan annuel'!$A32,Décembre!$U$47:$U$65)</f>
        <v>0</v>
      </c>
      <c r="O32" s="454">
        <f>SUM(C32:N32)</f>
        <v>0</v>
      </c>
      <c r="P32" s="305">
        <f t="shared" ref="P32:P50" si="10">IFERROR(Q32/B32,0)</f>
        <v>0</v>
      </c>
      <c r="Q32" s="454">
        <f>O32/12</f>
        <v>0</v>
      </c>
    </row>
    <row r="33" spans="1:17" ht="15.6" customHeight="1">
      <c r="A33" s="276" t="str">
        <f>'Prévision annuelle'!A35</f>
        <v xml:space="preserve">Transport   </v>
      </c>
      <c r="B33" s="452">
        <f>'Prévision annuelle'!E35</f>
        <v>0</v>
      </c>
      <c r="C33" s="452">
        <f>SUMIF(Janvier!$V$47:$V$65,'Bilan annuel'!$A33,Janvier!$U$47:$U$65)</f>
        <v>0</v>
      </c>
      <c r="D33" s="452">
        <f>SUMIF(Février!$V$47:$V$65,'Bilan annuel'!$A33,Février!$U$47:$U$65)</f>
        <v>0</v>
      </c>
      <c r="E33" s="452">
        <f>SUMIF(Mars!$V$47:$V$65,'Bilan annuel'!$A33,Mars!$U$47:$U$65)</f>
        <v>0</v>
      </c>
      <c r="F33" s="452">
        <f>SUMIF(Avril!$V$47:$V$65,'Bilan annuel'!$A33,Avril!$U$47:$U$65)</f>
        <v>0</v>
      </c>
      <c r="G33" s="452">
        <f>SUMIF(Mai!$V$47:$V$65,'Bilan annuel'!$A33,Mai!$U$47:$U$65)</f>
        <v>0</v>
      </c>
      <c r="H33" s="452">
        <f>SUMIF(Juin!$V$47:$V$65,'Bilan annuel'!$A33,Juin!$U$47:$U$65)</f>
        <v>0</v>
      </c>
      <c r="I33" s="452">
        <f>SUMIF(Juillet!$V$47:$V$65,'Bilan annuel'!$A33,Juillet!$U$47:$U$65)</f>
        <v>0</v>
      </c>
      <c r="J33" s="452">
        <f>SUMIF(Août!$V$47:$V$65,'Bilan annuel'!$A33,Août!$U$47:$U$65)</f>
        <v>0</v>
      </c>
      <c r="K33" s="452">
        <f>SUMIF(Septembre!$V$47:$V$65,'Bilan annuel'!$A33,Septembre!$U$47:$U$65)</f>
        <v>0</v>
      </c>
      <c r="L33" s="452">
        <f>SUMIF(Octobre!$V$47:$V$65,'Bilan annuel'!$A33,Octobre!$U$47:$U$65)</f>
        <v>0</v>
      </c>
      <c r="M33" s="452">
        <f>SUMIF(Novembre!$V$47:$V$65,'Bilan annuel'!$A33,Novembre!$U$47:$U$65)</f>
        <v>0</v>
      </c>
      <c r="N33" s="452">
        <f>SUMIF(Décembre!$V$47:$V$65,'Bilan annuel'!$A33,Décembre!$U$47:$U$65)</f>
        <v>0</v>
      </c>
      <c r="O33" s="454">
        <f t="shared" ref="O33:O50" si="11">SUM(C33:N33)</f>
        <v>0</v>
      </c>
      <c r="P33" s="305">
        <f t="shared" si="10"/>
        <v>0</v>
      </c>
      <c r="Q33" s="454">
        <f t="shared" ref="Q33:Q50" si="12">O33/12</f>
        <v>0</v>
      </c>
    </row>
    <row r="34" spans="1:17" ht="15.6" customHeight="1">
      <c r="A34" s="276" t="str">
        <f>'Prévision annuelle'!A36</f>
        <v>Habitation (entretien, achats, contrats)</v>
      </c>
      <c r="B34" s="452">
        <f>'Prévision annuelle'!E36</f>
        <v>0</v>
      </c>
      <c r="C34" s="452">
        <f>SUMIF(Janvier!$V$47:$V$65,'Bilan annuel'!$A34,Janvier!$U$47:$U$65)</f>
        <v>0</v>
      </c>
      <c r="D34" s="452">
        <f>SUMIF(Février!$V$47:$V$65,'Bilan annuel'!$A34,Février!$U$47:$U$65)</f>
        <v>0</v>
      </c>
      <c r="E34" s="452">
        <f>SUMIF(Mars!$V$47:$V$65,'Bilan annuel'!$A34,Mars!$U$47:$U$65)</f>
        <v>0</v>
      </c>
      <c r="F34" s="452">
        <f>SUMIF(Avril!$V$47:$V$65,'Bilan annuel'!$A34,Avril!$U$47:$U$65)</f>
        <v>0</v>
      </c>
      <c r="G34" s="452">
        <f>SUMIF(Mai!$V$47:$V$65,'Bilan annuel'!$A34,Mai!$U$47:$U$65)</f>
        <v>0</v>
      </c>
      <c r="H34" s="452">
        <f>SUMIF(Juin!$V$47:$V$65,'Bilan annuel'!$A34,Juin!$U$47:$U$65)</f>
        <v>0</v>
      </c>
      <c r="I34" s="452">
        <f>SUMIF(Juillet!$V$47:$V$65,'Bilan annuel'!$A34,Juillet!$U$47:$U$65)</f>
        <v>0</v>
      </c>
      <c r="J34" s="452">
        <f>SUMIF(Août!$V$47:$V$65,'Bilan annuel'!$A34,Août!$U$47:$U$65)</f>
        <v>0</v>
      </c>
      <c r="K34" s="452">
        <f>SUMIF(Septembre!$V$47:$V$65,'Bilan annuel'!$A34,Septembre!$U$47:$U$65)</f>
        <v>0</v>
      </c>
      <c r="L34" s="452">
        <f>SUMIF(Octobre!$V$47:$V$65,'Bilan annuel'!$A34,Octobre!$U$47:$U$65)</f>
        <v>0</v>
      </c>
      <c r="M34" s="452">
        <f>SUMIF(Novembre!$V$47:$V$65,'Bilan annuel'!$A34,Novembre!$U$47:$U$65)</f>
        <v>0</v>
      </c>
      <c r="N34" s="452">
        <f>SUMIF(Décembre!$V$47:$V$65,'Bilan annuel'!$A34,Décembre!$U$47:$U$65)</f>
        <v>0</v>
      </c>
      <c r="O34" s="454">
        <f t="shared" si="11"/>
        <v>0</v>
      </c>
      <c r="P34" s="305">
        <f t="shared" si="10"/>
        <v>0</v>
      </c>
      <c r="Q34" s="454">
        <f t="shared" si="12"/>
        <v>0</v>
      </c>
    </row>
    <row r="35" spans="1:17" ht="15.6" customHeight="1">
      <c r="A35" s="276" t="str">
        <f>'Prévision annuelle'!A37</f>
        <v>Soins de santé</v>
      </c>
      <c r="B35" s="452">
        <f>'Prévision annuelle'!E37</f>
        <v>0</v>
      </c>
      <c r="C35" s="452">
        <f>SUMIF(Janvier!$V$47:$V$65,'Bilan annuel'!$A35,Janvier!$U$47:$U$65)</f>
        <v>0</v>
      </c>
      <c r="D35" s="452">
        <f>SUMIF(Février!$V$47:$V$65,'Bilan annuel'!$A35,Février!$U$47:$U$65)</f>
        <v>0</v>
      </c>
      <c r="E35" s="452">
        <f>SUMIF(Mars!$V$47:$V$65,'Bilan annuel'!$A35,Mars!$U$47:$U$65)</f>
        <v>0</v>
      </c>
      <c r="F35" s="452">
        <f>SUMIF(Avril!$V$47:$V$65,'Bilan annuel'!$A35,Avril!$U$47:$U$65)</f>
        <v>0</v>
      </c>
      <c r="G35" s="452">
        <f>SUMIF(Mai!$V$47:$V$65,'Bilan annuel'!$A35,Mai!$U$47:$U$65)</f>
        <v>0</v>
      </c>
      <c r="H35" s="452">
        <f>SUMIF(Juin!$V$47:$V$65,'Bilan annuel'!$A35,Juin!$U$47:$U$65)</f>
        <v>0</v>
      </c>
      <c r="I35" s="452">
        <f>SUMIF(Juillet!$V$47:$V$65,'Bilan annuel'!$A35,Juillet!$U$47:$U$65)</f>
        <v>0</v>
      </c>
      <c r="J35" s="452">
        <f>SUMIF(Août!$V$47:$V$65,'Bilan annuel'!$A35,Août!$U$47:$U$65)</f>
        <v>0</v>
      </c>
      <c r="K35" s="452">
        <f>SUMIF(Septembre!$V$47:$V$65,'Bilan annuel'!$A35,Septembre!$U$47:$U$65)</f>
        <v>0</v>
      </c>
      <c r="L35" s="452">
        <f>SUMIF(Octobre!$V$47:$V$65,'Bilan annuel'!$A35,Octobre!$U$47:$U$65)</f>
        <v>0</v>
      </c>
      <c r="M35" s="452">
        <f>SUMIF(Novembre!$V$47:$V$65,'Bilan annuel'!$A35,Novembre!$U$47:$U$65)</f>
        <v>0</v>
      </c>
      <c r="N35" s="452">
        <f>SUMIF(Décembre!$V$47:$V$65,'Bilan annuel'!$A35,Décembre!$U$47:$U$65)</f>
        <v>0</v>
      </c>
      <c r="O35" s="454">
        <f t="shared" si="11"/>
        <v>0</v>
      </c>
      <c r="P35" s="305">
        <f t="shared" si="10"/>
        <v>0</v>
      </c>
      <c r="Q35" s="454">
        <f t="shared" si="12"/>
        <v>0</v>
      </c>
    </row>
    <row r="36" spans="1:17" ht="15.6" customHeight="1">
      <c r="A36" s="276" t="str">
        <f>'Prévision annuelle'!A38</f>
        <v>Vêtements de la famille</v>
      </c>
      <c r="B36" s="452">
        <f>'Prévision annuelle'!E38</f>
        <v>0</v>
      </c>
      <c r="C36" s="452">
        <f>SUMIF(Janvier!$V$47:$V$65,'Bilan annuel'!$A36,Janvier!$U$47:$U$65)</f>
        <v>0</v>
      </c>
      <c r="D36" s="452">
        <f>SUMIF(Février!$V$47:$V$65,'Bilan annuel'!$A36,Février!$U$47:$U$65)</f>
        <v>0</v>
      </c>
      <c r="E36" s="452">
        <f>SUMIF(Mars!$V$47:$V$65,'Bilan annuel'!$A36,Mars!$U$47:$U$65)</f>
        <v>0</v>
      </c>
      <c r="F36" s="452">
        <f>SUMIF(Avril!$V$47:$V$65,'Bilan annuel'!$A36,Avril!$U$47:$U$65)</f>
        <v>0</v>
      </c>
      <c r="G36" s="452">
        <f>SUMIF(Mai!$V$47:$V$65,'Bilan annuel'!$A36,Mai!$U$47:$U$65)</f>
        <v>0</v>
      </c>
      <c r="H36" s="452">
        <f>SUMIF(Juin!$V$47:$V$65,'Bilan annuel'!$A36,Juin!$U$47:$U$65)</f>
        <v>0</v>
      </c>
      <c r="I36" s="452">
        <f>SUMIF(Juillet!$V$47:$V$65,'Bilan annuel'!$A36,Juillet!$U$47:$U$65)</f>
        <v>0</v>
      </c>
      <c r="J36" s="452">
        <f>SUMIF(Août!$V$47:$V$65,'Bilan annuel'!$A36,Août!$U$47:$U$65)</f>
        <v>0</v>
      </c>
      <c r="K36" s="452">
        <f>SUMIF(Septembre!$V$47:$V$65,'Bilan annuel'!$A36,Septembre!$U$47:$U$65)</f>
        <v>0</v>
      </c>
      <c r="L36" s="452">
        <f>SUMIF(Octobre!$V$47:$V$65,'Bilan annuel'!$A36,Octobre!$U$47:$U$65)</f>
        <v>0</v>
      </c>
      <c r="M36" s="452">
        <f>SUMIF(Novembre!$V$47:$V$65,'Bilan annuel'!$A36,Novembre!$U$47:$U$65)</f>
        <v>0</v>
      </c>
      <c r="N36" s="452">
        <f>SUMIF(Décembre!$V$47:$V$65,'Bilan annuel'!$A36,Décembre!$U$47:$U$65)</f>
        <v>0</v>
      </c>
      <c r="O36" s="454">
        <f t="shared" si="11"/>
        <v>0</v>
      </c>
      <c r="P36" s="305">
        <f t="shared" si="10"/>
        <v>0</v>
      </c>
      <c r="Q36" s="454">
        <f t="shared" si="12"/>
        <v>0</v>
      </c>
    </row>
    <row r="37" spans="1:17" ht="15.6" customHeight="1">
      <c r="A37" s="276" t="str">
        <f>'Prévision annuelle'!A39</f>
        <v xml:space="preserve">Dépenses des enfants </v>
      </c>
      <c r="B37" s="452">
        <f>'Prévision annuelle'!E39</f>
        <v>0</v>
      </c>
      <c r="C37" s="452">
        <f>SUMIF(Janvier!$V$47:$V$65,'Bilan annuel'!$A37,Janvier!$U$47:$U$65)</f>
        <v>0</v>
      </c>
      <c r="D37" s="452">
        <f>SUMIF(Février!$V$47:$V$65,'Bilan annuel'!$A37,Février!$U$47:$U$65)</f>
        <v>0</v>
      </c>
      <c r="E37" s="452">
        <f>SUMIF(Mars!$V$47:$V$65,'Bilan annuel'!$A37,Mars!$U$47:$U$65)</f>
        <v>0</v>
      </c>
      <c r="F37" s="452">
        <f>SUMIF(Avril!$V$47:$V$65,'Bilan annuel'!$A37,Avril!$U$47:$U$65)</f>
        <v>0</v>
      </c>
      <c r="G37" s="452">
        <f>SUMIF(Mai!$V$47:$V$65,'Bilan annuel'!$A37,Mai!$U$47:$U$65)</f>
        <v>0</v>
      </c>
      <c r="H37" s="452">
        <f>SUMIF(Juin!$V$47:$V$65,'Bilan annuel'!$A37,Juin!$U$47:$U$65)</f>
        <v>0</v>
      </c>
      <c r="I37" s="452">
        <f>SUMIF(Juillet!$V$47:$V$65,'Bilan annuel'!$A37,Juillet!$U$47:$U$65)</f>
        <v>0</v>
      </c>
      <c r="J37" s="452">
        <f>SUMIF(Août!$V$47:$V$65,'Bilan annuel'!$A37,Août!$U$47:$U$65)</f>
        <v>0</v>
      </c>
      <c r="K37" s="452">
        <f>SUMIF(Septembre!$V$47:$V$65,'Bilan annuel'!$A37,Septembre!$U$47:$U$65)</f>
        <v>0</v>
      </c>
      <c r="L37" s="452">
        <f>SUMIF(Octobre!$V$47:$V$65,'Bilan annuel'!$A37,Octobre!$U$47:$U$65)</f>
        <v>0</v>
      </c>
      <c r="M37" s="452">
        <f>SUMIF(Novembre!$V$47:$V$65,'Bilan annuel'!$A37,Novembre!$U$47:$U$65)</f>
        <v>0</v>
      </c>
      <c r="N37" s="452">
        <f>SUMIF(Décembre!$V$47:$V$65,'Bilan annuel'!$A37,Décembre!$U$47:$U$65)</f>
        <v>0</v>
      </c>
      <c r="O37" s="454">
        <f t="shared" si="11"/>
        <v>0</v>
      </c>
      <c r="P37" s="305">
        <f t="shared" si="10"/>
        <v>0</v>
      </c>
      <c r="Q37" s="454">
        <f t="shared" si="12"/>
        <v>0</v>
      </c>
    </row>
    <row r="38" spans="1:17" ht="15.6" customHeight="1">
      <c r="A38" s="276" t="str">
        <f>'Prévision annuelle'!A40</f>
        <v>Dépenses personnelles 1</v>
      </c>
      <c r="B38" s="452">
        <f>'Prévision annuelle'!E40</f>
        <v>0</v>
      </c>
      <c r="C38" s="452">
        <f>SUMIF(Janvier!$V$47:$V$65,'Bilan annuel'!$A38,Janvier!$U$47:$U$65)</f>
        <v>0</v>
      </c>
      <c r="D38" s="452">
        <f>SUMIF(Février!$V$47:$V$65,'Bilan annuel'!$A38,Février!$U$47:$U$65)</f>
        <v>0</v>
      </c>
      <c r="E38" s="452">
        <f>SUMIF(Mars!$V$47:$V$65,'Bilan annuel'!$A38,Mars!$U$47:$U$65)</f>
        <v>0</v>
      </c>
      <c r="F38" s="452">
        <f>SUMIF(Avril!$V$47:$V$65,'Bilan annuel'!$A38,Avril!$U$47:$U$65)</f>
        <v>0</v>
      </c>
      <c r="G38" s="452">
        <f>SUMIF(Mai!$V$47:$V$65,'Bilan annuel'!$A38,Mai!$U$47:$U$65)</f>
        <v>0</v>
      </c>
      <c r="H38" s="452">
        <f>SUMIF(Juin!$V$47:$V$65,'Bilan annuel'!$A38,Juin!$U$47:$U$65)</f>
        <v>0</v>
      </c>
      <c r="I38" s="452">
        <f>SUMIF(Juillet!$V$47:$V$65,'Bilan annuel'!$A38,Juillet!$U$47:$U$65)</f>
        <v>0</v>
      </c>
      <c r="J38" s="452">
        <f>SUMIF(Août!$V$47:$V$65,'Bilan annuel'!$A38,Août!$U$47:$U$65)</f>
        <v>0</v>
      </c>
      <c r="K38" s="452">
        <f>SUMIF(Septembre!$V$47:$V$65,'Bilan annuel'!$A38,Septembre!$U$47:$U$65)</f>
        <v>0</v>
      </c>
      <c r="L38" s="452">
        <f>SUMIF(Octobre!$V$47:$V$65,'Bilan annuel'!$A38,Octobre!$U$47:$U$65)</f>
        <v>0</v>
      </c>
      <c r="M38" s="452">
        <f>SUMIF(Novembre!$V$47:$V$65,'Bilan annuel'!$A38,Novembre!$U$47:$U$65)</f>
        <v>0</v>
      </c>
      <c r="N38" s="452">
        <f>SUMIF(Décembre!$V$47:$V$65,'Bilan annuel'!$A38,Décembre!$U$47:$U$65)</f>
        <v>0</v>
      </c>
      <c r="O38" s="454">
        <f t="shared" si="11"/>
        <v>0</v>
      </c>
      <c r="P38" s="305">
        <f t="shared" si="10"/>
        <v>0</v>
      </c>
      <c r="Q38" s="454">
        <f t="shared" si="12"/>
        <v>0</v>
      </c>
    </row>
    <row r="39" spans="1:17" ht="15.6" customHeight="1">
      <c r="A39" s="276" t="str">
        <f>'Prévision annuelle'!A41</f>
        <v>Dépenses personnelles 2</v>
      </c>
      <c r="B39" s="452">
        <f>'Prévision annuelle'!E41</f>
        <v>0</v>
      </c>
      <c r="C39" s="452">
        <f>SUMIF(Janvier!$V$47:$V$65,'Bilan annuel'!$A39,Janvier!$U$47:$U$65)</f>
        <v>0</v>
      </c>
      <c r="D39" s="452">
        <f>SUMIF(Février!$V$47:$V$65,'Bilan annuel'!$A39,Février!$U$47:$U$65)</f>
        <v>0</v>
      </c>
      <c r="E39" s="452">
        <f>SUMIF(Mars!$V$47:$V$65,'Bilan annuel'!$A39,Mars!$U$47:$U$65)</f>
        <v>0</v>
      </c>
      <c r="F39" s="452">
        <f>SUMIF(Avril!$V$47:$V$65,'Bilan annuel'!$A39,Avril!$U$47:$U$65)</f>
        <v>0</v>
      </c>
      <c r="G39" s="452">
        <f>SUMIF(Mai!$V$47:$V$65,'Bilan annuel'!$A39,Mai!$U$47:$U$65)</f>
        <v>0</v>
      </c>
      <c r="H39" s="452">
        <f>SUMIF(Juin!$V$47:$V$65,'Bilan annuel'!$A39,Juin!$U$47:$U$65)</f>
        <v>0</v>
      </c>
      <c r="I39" s="452">
        <f>SUMIF(Juillet!$V$47:$V$65,'Bilan annuel'!$A39,Juillet!$U$47:$U$65)</f>
        <v>0</v>
      </c>
      <c r="J39" s="452">
        <f>SUMIF(Août!$V$47:$V$65,'Bilan annuel'!$A39,Août!$U$47:$U$65)</f>
        <v>0</v>
      </c>
      <c r="K39" s="452">
        <f>SUMIF(Septembre!$V$47:$V$65,'Bilan annuel'!$A39,Septembre!$U$47:$U$65)</f>
        <v>0</v>
      </c>
      <c r="L39" s="452">
        <f>SUMIF(Octobre!$V$47:$V$65,'Bilan annuel'!$A39,Octobre!$U$47:$U$65)</f>
        <v>0</v>
      </c>
      <c r="M39" s="452">
        <f>SUMIF(Novembre!$V$47:$V$65,'Bilan annuel'!$A39,Novembre!$U$47:$U$65)</f>
        <v>0</v>
      </c>
      <c r="N39" s="452">
        <f>SUMIF(Décembre!$V$47:$V$65,'Bilan annuel'!$A39,Décembre!$U$47:$U$65)</f>
        <v>0</v>
      </c>
      <c r="O39" s="454">
        <f t="shared" si="11"/>
        <v>0</v>
      </c>
      <c r="P39" s="305">
        <f t="shared" si="10"/>
        <v>0</v>
      </c>
      <c r="Q39" s="454">
        <f t="shared" si="12"/>
        <v>0</v>
      </c>
    </row>
    <row r="40" spans="1:17" ht="15.6" customHeight="1">
      <c r="A40" s="276" t="str">
        <f>'Prévision annuelle'!A42</f>
        <v>Soins personnels</v>
      </c>
      <c r="B40" s="452">
        <f>'Prévision annuelle'!E42</f>
        <v>0</v>
      </c>
      <c r="C40" s="452">
        <f>SUMIF(Janvier!$V$47:$V$65,'Bilan annuel'!$A40,Janvier!$U$47:$U$65)</f>
        <v>0</v>
      </c>
      <c r="D40" s="452">
        <f>SUMIF(Février!$V$47:$V$65,'Bilan annuel'!$A40,Février!$U$47:$U$65)</f>
        <v>0</v>
      </c>
      <c r="E40" s="452">
        <f>SUMIF(Mars!$V$47:$V$65,'Bilan annuel'!$A40,Mars!$U$47:$U$65)</f>
        <v>0</v>
      </c>
      <c r="F40" s="452">
        <f>SUMIF(Avril!$V$47:$V$65,'Bilan annuel'!$A40,Avril!$U$47:$U$65)</f>
        <v>0</v>
      </c>
      <c r="G40" s="452">
        <f>SUMIF(Mai!$V$47:$V$65,'Bilan annuel'!$A40,Mai!$U$47:$U$65)</f>
        <v>0</v>
      </c>
      <c r="H40" s="452">
        <f>SUMIF(Juin!$V$47:$V$65,'Bilan annuel'!$A40,Juin!$U$47:$U$65)</f>
        <v>0</v>
      </c>
      <c r="I40" s="452">
        <f>SUMIF(Juillet!$V$47:$V$65,'Bilan annuel'!$A40,Juillet!$U$47:$U$65)</f>
        <v>0</v>
      </c>
      <c r="J40" s="452">
        <f>SUMIF(Août!$V$47:$V$65,'Bilan annuel'!$A40,Août!$U$47:$U$65)</f>
        <v>0</v>
      </c>
      <c r="K40" s="452">
        <f>SUMIF(Septembre!$V$47:$V$65,'Bilan annuel'!$A40,Septembre!$U$47:$U$65)</f>
        <v>0</v>
      </c>
      <c r="L40" s="452">
        <f>SUMIF(Octobre!$V$47:$V$65,'Bilan annuel'!$A40,Octobre!$U$47:$U$65)</f>
        <v>0</v>
      </c>
      <c r="M40" s="452">
        <f>SUMIF(Novembre!$V$47:$V$65,'Bilan annuel'!$A40,Novembre!$U$47:$U$65)</f>
        <v>0</v>
      </c>
      <c r="N40" s="452">
        <f>SUMIF(Décembre!$V$47:$V$65,'Bilan annuel'!$A40,Décembre!$U$47:$U$65)</f>
        <v>0</v>
      </c>
      <c r="O40" s="454">
        <f t="shared" si="11"/>
        <v>0</v>
      </c>
      <c r="P40" s="305">
        <f t="shared" si="10"/>
        <v>0</v>
      </c>
      <c r="Q40" s="454">
        <f t="shared" si="12"/>
        <v>0</v>
      </c>
    </row>
    <row r="41" spans="1:17" ht="15.6" customHeight="1">
      <c r="A41" s="276" t="str">
        <f>'Prévision annuelle'!A43</f>
        <v>Loisirs</v>
      </c>
      <c r="B41" s="452">
        <f>'Prévision annuelle'!E43</f>
        <v>0</v>
      </c>
      <c r="C41" s="452">
        <f>SUMIF(Janvier!$V$47:$V$65,'Bilan annuel'!$A41,Janvier!$U$47:$U$65)</f>
        <v>0</v>
      </c>
      <c r="D41" s="452">
        <f>SUMIF(Février!$V$47:$V$65,'Bilan annuel'!$A41,Février!$U$47:$U$65)</f>
        <v>0</v>
      </c>
      <c r="E41" s="452">
        <f>SUMIF(Mars!$V$47:$V$65,'Bilan annuel'!$A41,Mars!$U$47:$U$65)</f>
        <v>0</v>
      </c>
      <c r="F41" s="452">
        <f>SUMIF(Avril!$V$47:$V$65,'Bilan annuel'!$A41,Avril!$U$47:$U$65)</f>
        <v>0</v>
      </c>
      <c r="G41" s="452">
        <f>SUMIF(Mai!$V$47:$V$65,'Bilan annuel'!$A41,Mai!$U$47:$U$65)</f>
        <v>0</v>
      </c>
      <c r="H41" s="452">
        <f>SUMIF(Juin!$V$47:$V$65,'Bilan annuel'!$A41,Juin!$U$47:$U$65)</f>
        <v>0</v>
      </c>
      <c r="I41" s="452">
        <f>SUMIF(Juillet!$V$47:$V$65,'Bilan annuel'!$A41,Juillet!$U$47:$U$65)</f>
        <v>0</v>
      </c>
      <c r="J41" s="452">
        <f>SUMIF(Août!$V$47:$V$65,'Bilan annuel'!$A41,Août!$U$47:$U$65)</f>
        <v>0</v>
      </c>
      <c r="K41" s="452">
        <f>SUMIF(Septembre!$V$47:$V$65,'Bilan annuel'!$A41,Septembre!$U$47:$U$65)</f>
        <v>0</v>
      </c>
      <c r="L41" s="452">
        <f>SUMIF(Octobre!$V$47:$V$65,'Bilan annuel'!$A41,Octobre!$U$47:$U$65)</f>
        <v>0</v>
      </c>
      <c r="M41" s="452">
        <f>SUMIF(Novembre!$V$47:$V$65,'Bilan annuel'!$A41,Novembre!$U$47:$U$65)</f>
        <v>0</v>
      </c>
      <c r="N41" s="452">
        <f>SUMIF(Décembre!$V$47:$V$65,'Bilan annuel'!$A41,Décembre!$U$47:$U$65)</f>
        <v>0</v>
      </c>
      <c r="O41" s="454">
        <f t="shared" si="11"/>
        <v>0</v>
      </c>
      <c r="P41" s="305">
        <f t="shared" si="10"/>
        <v>0</v>
      </c>
      <c r="Q41" s="454">
        <f t="shared" si="12"/>
        <v>0</v>
      </c>
    </row>
    <row r="42" spans="1:17" ht="15.6" customHeight="1">
      <c r="A42" s="276" t="str">
        <f>'Prévision annuelle'!A44</f>
        <v>Animaux</v>
      </c>
      <c r="B42" s="452">
        <f>'Prévision annuelle'!E44</f>
        <v>0</v>
      </c>
      <c r="C42" s="452">
        <f>SUMIF(Janvier!$V$47:$V$65,'Bilan annuel'!$A42,Janvier!$U$47:$U$65)</f>
        <v>0</v>
      </c>
      <c r="D42" s="452">
        <f>SUMIF(Février!$V$47:$V$65,'Bilan annuel'!$A42,Février!$U$47:$U$65)</f>
        <v>0</v>
      </c>
      <c r="E42" s="452">
        <f>SUMIF(Mars!$V$47:$V$65,'Bilan annuel'!$A42,Mars!$U$47:$U$65)</f>
        <v>0</v>
      </c>
      <c r="F42" s="452">
        <f>SUMIF(Avril!$V$47:$V$65,'Bilan annuel'!$A42,Avril!$U$47:$U$65)</f>
        <v>0</v>
      </c>
      <c r="G42" s="452">
        <f>SUMIF(Mai!$V$47:$V$65,'Bilan annuel'!$A42,Mai!$U$47:$U$65)</f>
        <v>0</v>
      </c>
      <c r="H42" s="452">
        <f>SUMIF(Juin!$V$47:$V$65,'Bilan annuel'!$A42,Juin!$U$47:$U$65)</f>
        <v>0</v>
      </c>
      <c r="I42" s="452">
        <f>SUMIF(Juillet!$V$47:$V$65,'Bilan annuel'!$A42,Juillet!$U$47:$U$65)</f>
        <v>0</v>
      </c>
      <c r="J42" s="452">
        <f>SUMIF(Août!$V$47:$V$65,'Bilan annuel'!$A42,Août!$U$47:$U$65)</f>
        <v>0</v>
      </c>
      <c r="K42" s="452">
        <f>SUMIF(Septembre!$V$47:$V$65,'Bilan annuel'!$A42,Septembre!$U$47:$U$65)</f>
        <v>0</v>
      </c>
      <c r="L42" s="452">
        <f>SUMIF(Octobre!$V$47:$V$65,'Bilan annuel'!$A42,Octobre!$U$47:$U$65)</f>
        <v>0</v>
      </c>
      <c r="M42" s="452">
        <f>SUMIF(Novembre!$V$47:$V$65,'Bilan annuel'!$A42,Novembre!$U$47:$U$65)</f>
        <v>0</v>
      </c>
      <c r="N42" s="452">
        <f>SUMIF(Décembre!$V$47:$V$65,'Bilan annuel'!$A42,Décembre!$U$47:$U$65)</f>
        <v>0</v>
      </c>
      <c r="O42" s="454">
        <f t="shared" si="11"/>
        <v>0</v>
      </c>
      <c r="P42" s="305">
        <f t="shared" si="10"/>
        <v>0</v>
      </c>
      <c r="Q42" s="454">
        <f t="shared" si="12"/>
        <v>0</v>
      </c>
    </row>
    <row r="43" spans="1:17" ht="15.6" customHeight="1">
      <c r="A43" s="276" t="str">
        <f>'Prévision annuelle'!A45</f>
        <v>Divers</v>
      </c>
      <c r="B43" s="452">
        <f>'Prévision annuelle'!E45</f>
        <v>0</v>
      </c>
      <c r="C43" s="452">
        <f>SUMIF(Janvier!$V$47:$V$65,'Bilan annuel'!$A43,Janvier!$U$47:$U$65)</f>
        <v>0</v>
      </c>
      <c r="D43" s="452">
        <f>SUMIF(Février!$V$47:$V$65,'Bilan annuel'!$A43,Février!$U$47:$U$65)</f>
        <v>0</v>
      </c>
      <c r="E43" s="452">
        <f>SUMIF(Mars!$V$47:$V$65,'Bilan annuel'!$A43,Mars!$U$47:$U$65)</f>
        <v>0</v>
      </c>
      <c r="F43" s="452">
        <f>SUMIF(Avril!$V$47:$V$65,'Bilan annuel'!$A43,Avril!$U$47:$U$65)</f>
        <v>0</v>
      </c>
      <c r="G43" s="452">
        <f>SUMIF(Mai!$V$47:$V$65,'Bilan annuel'!$A43,Mai!$U$47:$U$65)</f>
        <v>0</v>
      </c>
      <c r="H43" s="452">
        <f>SUMIF(Juin!$V$47:$V$65,'Bilan annuel'!$A43,Juin!$U$47:$U$65)</f>
        <v>0</v>
      </c>
      <c r="I43" s="452">
        <f>SUMIF(Juillet!$V$47:$V$65,'Bilan annuel'!$A43,Juillet!$U$47:$U$65)</f>
        <v>0</v>
      </c>
      <c r="J43" s="452">
        <f>SUMIF(Août!$V$47:$V$65,'Bilan annuel'!$A43,Août!$U$47:$U$65)</f>
        <v>0</v>
      </c>
      <c r="K43" s="452">
        <f>SUMIF(Septembre!$V$47:$V$65,'Bilan annuel'!$A43,Septembre!$U$47:$U$65)</f>
        <v>0</v>
      </c>
      <c r="L43" s="452">
        <f>SUMIF(Octobre!$V$47:$V$65,'Bilan annuel'!$A43,Octobre!$U$47:$U$65)</f>
        <v>0</v>
      </c>
      <c r="M43" s="452">
        <f>SUMIF(Novembre!$V$47:$V$65,'Bilan annuel'!$A43,Novembre!$U$47:$U$65)</f>
        <v>0</v>
      </c>
      <c r="N43" s="452">
        <f>SUMIF(Décembre!$V$47:$V$65,'Bilan annuel'!$A43,Décembre!$U$47:$U$65)</f>
        <v>0</v>
      </c>
      <c r="O43" s="454">
        <f t="shared" si="11"/>
        <v>0</v>
      </c>
      <c r="P43" s="305">
        <f t="shared" si="10"/>
        <v>0</v>
      </c>
      <c r="Q43" s="454">
        <f t="shared" si="12"/>
        <v>0</v>
      </c>
    </row>
    <row r="44" spans="1:17" ht="15.6" customHeight="1">
      <c r="A44" s="300" t="str">
        <f>'Prévision annuelle'!A46</f>
        <v>À compléter au besoin</v>
      </c>
      <c r="B44" s="452">
        <f>'Prévision annuelle'!E46</f>
        <v>0</v>
      </c>
      <c r="C44" s="452">
        <f>SUMIFS(Janvier!$U$47:$U$65,Janvier!$V$47:$V$65,'Bilan annuel'!$A44,Janvier!$V$47:$V$65,"&lt;&gt;0")</f>
        <v>0</v>
      </c>
      <c r="D44" s="452">
        <f>SUMIFS(Février!$U$47:$U$65,Février!$V$47:$V$65,'Bilan annuel'!$A44,Février!$V$47:$V$65,"&lt;&gt;0")</f>
        <v>0</v>
      </c>
      <c r="E44" s="452">
        <f>SUMIFS(Mars!$U$47:$U$65,Mars!$V$47:$V$65,'Bilan annuel'!$A44,Mars!$V$47:$V$65,"&lt;&gt;0")</f>
        <v>0</v>
      </c>
      <c r="F44" s="452">
        <f>SUMIFS(Avril!$U$47:$U$65,Avril!$V$47:$V$65,'Bilan annuel'!$A44,Avril!$V$47:$V$65,"&lt;&gt;0")</f>
        <v>0</v>
      </c>
      <c r="G44" s="452">
        <f>SUMIFS(Mai!$U$47:$U$65,Mai!$V$47:$V$65,'Bilan annuel'!$A44,Mai!$V$47:$V$65,"&lt;&gt;0")</f>
        <v>0</v>
      </c>
      <c r="H44" s="452">
        <f>SUMIFS(Juin!$U$47:$U$65,Juin!$V$47:$V$65,'Bilan annuel'!$A44,Juin!$V$47:$V$65,"&lt;&gt;0")</f>
        <v>0</v>
      </c>
      <c r="I44" s="452">
        <f>SUMIFS(Juillet!$U$47:$U$65,Juillet!$V$47:$V$65,'Bilan annuel'!$A44,Juillet!$V$47:$V$65,"&lt;&gt;0")</f>
        <v>0</v>
      </c>
      <c r="J44" s="452">
        <f>SUMIFS(Août!$U$47:$U$65,Août!$V$47:$V$65,'Bilan annuel'!$A44,Août!$V$47:$V$65,"&lt;&gt;0")</f>
        <v>0</v>
      </c>
      <c r="K44" s="452">
        <f>SUMIFS(Septembre!$U$47:$U$65,Septembre!$V$47:$V$65,'Bilan annuel'!$A44,Septembre!$V$47:$V$65,"&lt;&gt;0")</f>
        <v>0</v>
      </c>
      <c r="L44" s="452">
        <f>SUMIFS(Octobre!$U$47:$U$65,Octobre!$V$47:$V$65,'Bilan annuel'!$A44,Octobre!$V$47:$V$65,"&lt;&gt;0")</f>
        <v>0</v>
      </c>
      <c r="M44" s="452">
        <f>SUMIFS(Novembre!$U$47:$U$65,Novembre!$V$47:$V$65,'Bilan annuel'!$A44,Novembre!$V$47:$V$65,"&lt;&gt;0")</f>
        <v>0</v>
      </c>
      <c r="N44" s="452">
        <f>SUMIFS(Décembre!$U$47:$U$65,Décembre!$V$47:$V$65,'Bilan annuel'!$A44,Décembre!$V$47:$V$65,"&lt;&gt;0")</f>
        <v>0</v>
      </c>
      <c r="O44" s="454">
        <f t="shared" si="11"/>
        <v>0</v>
      </c>
      <c r="P44" s="305">
        <f t="shared" si="10"/>
        <v>0</v>
      </c>
      <c r="Q44" s="454">
        <f t="shared" si="12"/>
        <v>0</v>
      </c>
    </row>
    <row r="45" spans="1:17" ht="15.6" customHeight="1">
      <c r="A45" s="276">
        <f>'Prévision annuelle'!A47</f>
        <v>0</v>
      </c>
      <c r="B45" s="452">
        <f>'Prévision annuelle'!E47</f>
        <v>0</v>
      </c>
      <c r="C45" s="452">
        <f>SUMIFS(Janvier!$U$47:$U$65,Janvier!$V$47:$V$65,'Bilan annuel'!$A45,Janvier!$V$47:$V$65,"&lt;&gt;0")</f>
        <v>0</v>
      </c>
      <c r="D45" s="452">
        <f>SUMIFS(Février!$U$47:$U$65,Février!$V$47:$V$65,'Bilan annuel'!$A45,Février!$V$47:$V$65,"&lt;&gt;0")</f>
        <v>0</v>
      </c>
      <c r="E45" s="452">
        <f>SUMIFS(Mars!$U$47:$U$65,Mars!$V$47:$V$65,'Bilan annuel'!$A45,Mars!$V$47:$V$65,"&lt;&gt;0")</f>
        <v>0</v>
      </c>
      <c r="F45" s="452">
        <f>SUMIFS(Avril!$U$47:$U$65,Avril!$V$47:$V$65,'Bilan annuel'!$A45,Avril!$V$47:$V$65,"&lt;&gt;0")</f>
        <v>0</v>
      </c>
      <c r="G45" s="452">
        <f>SUMIFS(Mai!$U$47:$U$65,Mai!$V$47:$V$65,'Bilan annuel'!$A45,Mai!$V$47:$V$65,"&lt;&gt;0")</f>
        <v>0</v>
      </c>
      <c r="H45" s="452">
        <f>SUMIFS(Juin!$U$47:$U$65,Juin!$V$47:$V$65,'Bilan annuel'!$A45,Juin!$V$47:$V$65,"&lt;&gt;0")</f>
        <v>0</v>
      </c>
      <c r="I45" s="452">
        <f>SUMIFS(Juillet!$U$47:$U$65,Juillet!$V$47:$V$65,'Bilan annuel'!$A45,Juillet!$V$47:$V$65,"&lt;&gt;0")</f>
        <v>0</v>
      </c>
      <c r="J45" s="452">
        <f>SUMIFS(Août!$U$47:$U$65,Août!$V$47:$V$65,'Bilan annuel'!$A45,Août!$V$47:$V$65,"&lt;&gt;0")</f>
        <v>0</v>
      </c>
      <c r="K45" s="452">
        <f>SUMIFS(Septembre!$U$47:$U$65,Septembre!$V$47:$V$65,'Bilan annuel'!$A45,Septembre!$V$47:$V$65,"&lt;&gt;0")</f>
        <v>0</v>
      </c>
      <c r="L45" s="452">
        <f>SUMIFS(Octobre!$U$47:$U$65,Octobre!$V$47:$V$65,'Bilan annuel'!$A45,Octobre!$V$47:$V$65,"&lt;&gt;0")</f>
        <v>0</v>
      </c>
      <c r="M45" s="452">
        <f>SUMIFS(Novembre!$U$47:$U$65,Novembre!$V$47:$V$65,'Bilan annuel'!$A45,Novembre!$V$47:$V$65,"&lt;&gt;0")</f>
        <v>0</v>
      </c>
      <c r="N45" s="452">
        <f>SUMIFS(Décembre!$U$47:$U$65,Décembre!$V$47:$V$65,'Bilan annuel'!$A45,Décembre!$V$47:$V$65,"&lt;&gt;0")</f>
        <v>0</v>
      </c>
      <c r="O45" s="454">
        <f t="shared" si="11"/>
        <v>0</v>
      </c>
      <c r="P45" s="305">
        <f t="shared" si="10"/>
        <v>0</v>
      </c>
      <c r="Q45" s="454">
        <f t="shared" si="12"/>
        <v>0</v>
      </c>
    </row>
    <row r="46" spans="1:17" ht="15.6" customHeight="1">
      <c r="A46" s="276">
        <f>'Prévision annuelle'!A48</f>
        <v>0</v>
      </c>
      <c r="B46" s="452">
        <f>'Prévision annuelle'!E48</f>
        <v>0</v>
      </c>
      <c r="C46" s="452">
        <f>SUMIFS(Janvier!$U$47:$U$65,Janvier!$V$47:$V$65,'Bilan annuel'!$A46,Janvier!$V$47:$V$65,"&lt;&gt;0")</f>
        <v>0</v>
      </c>
      <c r="D46" s="452">
        <f>SUMIFS(Février!$U$47:$U$65,Février!$V$47:$V$65,'Bilan annuel'!$A46,Février!$V$47:$V$65,"&lt;&gt;0")</f>
        <v>0</v>
      </c>
      <c r="E46" s="452">
        <f>SUMIFS(Mars!$U$47:$U$65,Mars!$V$47:$V$65,'Bilan annuel'!$A46,Mars!$V$47:$V$65,"&lt;&gt;0")</f>
        <v>0</v>
      </c>
      <c r="F46" s="452">
        <f>SUMIFS(Avril!$U$47:$U$65,Avril!$V$47:$V$65,'Bilan annuel'!$A46,Avril!$V$47:$V$65,"&lt;&gt;0")</f>
        <v>0</v>
      </c>
      <c r="G46" s="452">
        <f>SUMIFS(Mai!$U$47:$U$65,Mai!$V$47:$V$65,'Bilan annuel'!$A46,Mai!$V$47:$V$65,"&lt;&gt;0")</f>
        <v>0</v>
      </c>
      <c r="H46" s="452">
        <f>SUMIFS(Juin!$U$47:$U$65,Juin!$V$47:$V$65,'Bilan annuel'!$A46,Juin!$V$47:$V$65,"&lt;&gt;0")</f>
        <v>0</v>
      </c>
      <c r="I46" s="452">
        <f>SUMIFS(Juillet!$U$47:$U$65,Juillet!$V$47:$V$65,'Bilan annuel'!$A46,Juillet!$V$47:$V$65,"&lt;&gt;0")</f>
        <v>0</v>
      </c>
      <c r="J46" s="452">
        <f>SUMIFS(Août!$U$47:$U$65,Août!$V$47:$V$65,'Bilan annuel'!$A46,Août!$V$47:$V$65,"&lt;&gt;0")</f>
        <v>0</v>
      </c>
      <c r="K46" s="452">
        <f>SUMIFS(Septembre!$U$47:$U$65,Septembre!$V$47:$V$65,'Bilan annuel'!$A46,Septembre!$V$47:$V$65,"&lt;&gt;0")</f>
        <v>0</v>
      </c>
      <c r="L46" s="452">
        <f>SUMIFS(Octobre!$U$47:$U$65,Octobre!$V$47:$V$65,'Bilan annuel'!$A46,Octobre!$V$47:$V$65,"&lt;&gt;0")</f>
        <v>0</v>
      </c>
      <c r="M46" s="452">
        <f>SUMIFS(Novembre!$U$47:$U$65,Novembre!$V$47:$V$65,'Bilan annuel'!$A46,Novembre!$V$47:$V$65,"&lt;&gt;0")</f>
        <v>0</v>
      </c>
      <c r="N46" s="452">
        <f>SUMIFS(Décembre!$U$47:$U$65,Décembre!$V$47:$V$65,'Bilan annuel'!$A46,Décembre!$V$47:$V$65,"&lt;&gt;0")</f>
        <v>0</v>
      </c>
      <c r="O46" s="454">
        <f t="shared" si="11"/>
        <v>0</v>
      </c>
      <c r="P46" s="305">
        <f t="shared" si="10"/>
        <v>0</v>
      </c>
      <c r="Q46" s="454">
        <f t="shared" si="12"/>
        <v>0</v>
      </c>
    </row>
    <row r="47" spans="1:17" ht="15.6" customHeight="1">
      <c r="A47" s="276">
        <f>'Prévision annuelle'!A49</f>
        <v>0</v>
      </c>
      <c r="B47" s="452">
        <f>'Prévision annuelle'!E49</f>
        <v>0</v>
      </c>
      <c r="C47" s="452">
        <f>SUMIFS(Janvier!$U$47:$U$65,Janvier!$V$47:$V$65,'Bilan annuel'!$A47,Janvier!$V$47:$V$65,"&lt;&gt;0")</f>
        <v>0</v>
      </c>
      <c r="D47" s="452">
        <f>SUMIFS(Février!$U$47:$U$65,Février!$V$47:$V$65,'Bilan annuel'!$A47,Février!$V$47:$V$65,"&lt;&gt;0")</f>
        <v>0</v>
      </c>
      <c r="E47" s="452">
        <f>SUMIFS(Mars!$U$47:$U$65,Mars!$V$47:$V$65,'Bilan annuel'!$A47,Mars!$V$47:$V$65,"&lt;&gt;0")</f>
        <v>0</v>
      </c>
      <c r="F47" s="452">
        <f>SUMIFS(Avril!$U$47:$U$65,Avril!$V$47:$V$65,'Bilan annuel'!$A47,Avril!$V$47:$V$65,"&lt;&gt;0")</f>
        <v>0</v>
      </c>
      <c r="G47" s="452">
        <f>SUMIFS(Mai!$U$47:$U$65,Mai!$V$47:$V$65,'Bilan annuel'!$A47,Mai!$V$47:$V$65,"&lt;&gt;0")</f>
        <v>0</v>
      </c>
      <c r="H47" s="452">
        <f>SUMIFS(Juin!$U$47:$U$65,Juin!$V$47:$V$65,'Bilan annuel'!$A47,Juin!$V$47:$V$65,"&lt;&gt;0")</f>
        <v>0</v>
      </c>
      <c r="I47" s="452">
        <f>SUMIFS(Juillet!$U$47:$U$65,Juillet!$V$47:$V$65,'Bilan annuel'!$A47,Juillet!$V$47:$V$65,"&lt;&gt;0")</f>
        <v>0</v>
      </c>
      <c r="J47" s="452">
        <f>SUMIFS(Août!$U$47:$U$65,Août!$V$47:$V$65,'Bilan annuel'!$A47,Août!$V$47:$V$65,"&lt;&gt;0")</f>
        <v>0</v>
      </c>
      <c r="K47" s="452">
        <f>SUMIFS(Septembre!$U$47:$U$65,Septembre!$V$47:$V$65,'Bilan annuel'!$A47,Septembre!$V$47:$V$65,"&lt;&gt;0")</f>
        <v>0</v>
      </c>
      <c r="L47" s="452">
        <f>SUMIFS(Octobre!$U$47:$U$65,Octobre!$V$47:$V$65,'Bilan annuel'!$A47,Octobre!$V$47:$V$65,"&lt;&gt;0")</f>
        <v>0</v>
      </c>
      <c r="M47" s="452">
        <f>SUMIFS(Novembre!$U$47:$U$65,Novembre!$V$47:$V$65,'Bilan annuel'!$A47,Novembre!$V$47:$V$65,"&lt;&gt;0")</f>
        <v>0</v>
      </c>
      <c r="N47" s="452">
        <f>SUMIFS(Décembre!$U$47:$U$65,Décembre!$V$47:$V$65,'Bilan annuel'!$A47,Décembre!$V$47:$V$65,"&lt;&gt;0")</f>
        <v>0</v>
      </c>
      <c r="O47" s="454">
        <f t="shared" si="11"/>
        <v>0</v>
      </c>
      <c r="P47" s="305">
        <f t="shared" si="10"/>
        <v>0</v>
      </c>
      <c r="Q47" s="454">
        <f t="shared" si="12"/>
        <v>0</v>
      </c>
    </row>
    <row r="48" spans="1:17" ht="15.6" customHeight="1">
      <c r="A48" s="276">
        <f>'Prévision annuelle'!A50</f>
        <v>0</v>
      </c>
      <c r="B48" s="452">
        <f>'Prévision annuelle'!E50</f>
        <v>0</v>
      </c>
      <c r="C48" s="452">
        <f>SUMIFS(Janvier!$U$47:$U$65,Janvier!$V$47:$V$65,'Bilan annuel'!$A48,Janvier!$V$47:$V$65,"&lt;&gt;0")</f>
        <v>0</v>
      </c>
      <c r="D48" s="452">
        <f>SUMIFS(Février!$U$47:$U$65,Février!$V$47:$V$65,'Bilan annuel'!$A48,Février!$V$47:$V$65,"&lt;&gt;0")</f>
        <v>0</v>
      </c>
      <c r="E48" s="452">
        <f>SUMIFS(Mars!$U$47:$U$65,Mars!$V$47:$V$65,'Bilan annuel'!$A48,Mars!$V$47:$V$65,"&lt;&gt;0")</f>
        <v>0</v>
      </c>
      <c r="F48" s="452">
        <f>SUMIFS(Avril!$U$47:$U$65,Avril!$V$47:$V$65,'Bilan annuel'!$A48,Avril!$V$47:$V$65,"&lt;&gt;0")</f>
        <v>0</v>
      </c>
      <c r="G48" s="452">
        <f>SUMIFS(Mai!$U$47:$U$65,Mai!$V$47:$V$65,'Bilan annuel'!$A48,Mai!$V$47:$V$65,"&lt;&gt;0")</f>
        <v>0</v>
      </c>
      <c r="H48" s="452">
        <f>SUMIFS(Juin!$U$47:$U$65,Juin!$V$47:$V$65,'Bilan annuel'!$A48,Juin!$V$47:$V$65,"&lt;&gt;0")</f>
        <v>0</v>
      </c>
      <c r="I48" s="452">
        <f>SUMIFS(Juillet!$U$47:$U$65,Juillet!$V$47:$V$65,'Bilan annuel'!$A48,Juillet!$V$47:$V$65,"&lt;&gt;0")</f>
        <v>0</v>
      </c>
      <c r="J48" s="452">
        <f>SUMIFS(Août!$U$47:$U$65,Août!$V$47:$V$65,'Bilan annuel'!$A48,Août!$V$47:$V$65,"&lt;&gt;0")</f>
        <v>0</v>
      </c>
      <c r="K48" s="452">
        <f>SUMIFS(Septembre!$U$47:$U$65,Septembre!$V$47:$V$65,'Bilan annuel'!$A48,Septembre!$V$47:$V$65,"&lt;&gt;0")</f>
        <v>0</v>
      </c>
      <c r="L48" s="452">
        <f>SUMIFS(Octobre!$U$47:$U$65,Octobre!$V$47:$V$65,'Bilan annuel'!$A48,Octobre!$V$47:$V$65,"&lt;&gt;0")</f>
        <v>0</v>
      </c>
      <c r="M48" s="452">
        <f>SUMIFS(Novembre!$U$47:$U$65,Novembre!$V$47:$V$65,'Bilan annuel'!$A48,Novembre!$V$47:$V$65,"&lt;&gt;0")</f>
        <v>0</v>
      </c>
      <c r="N48" s="452">
        <f>SUMIFS(Décembre!$U$47:$U$65,Décembre!$V$47:$V$65,'Bilan annuel'!$A48,Décembre!$V$47:$V$65,"&lt;&gt;0")</f>
        <v>0</v>
      </c>
      <c r="O48" s="454">
        <f t="shared" si="11"/>
        <v>0</v>
      </c>
      <c r="P48" s="305">
        <f t="shared" si="10"/>
        <v>0</v>
      </c>
      <c r="Q48" s="454">
        <f t="shared" si="12"/>
        <v>0</v>
      </c>
    </row>
    <row r="49" spans="1:17" ht="15.6" customHeight="1">
      <c r="A49" s="276">
        <f>'Prévision annuelle'!A51</f>
        <v>0</v>
      </c>
      <c r="B49" s="452">
        <f>'Prévision annuelle'!E51</f>
        <v>0</v>
      </c>
      <c r="C49" s="452">
        <f>SUMIFS(Janvier!$U$47:$U$65,Janvier!$V$47:$V$65,'Bilan annuel'!$A49,Janvier!$V$47:$V$65,"&lt;&gt;0")</f>
        <v>0</v>
      </c>
      <c r="D49" s="452">
        <f>SUMIFS(Février!$U$47:$U$65,Février!$V$47:$V$65,'Bilan annuel'!$A49,Février!$V$47:$V$65,"&lt;&gt;0")</f>
        <v>0</v>
      </c>
      <c r="E49" s="452">
        <f>SUMIFS(Mars!$U$47:$U$65,Mars!$V$47:$V$65,'Bilan annuel'!$A49,Mars!$V$47:$V$65,"&lt;&gt;0")</f>
        <v>0</v>
      </c>
      <c r="F49" s="452">
        <f>SUMIFS(Avril!$U$47:$U$65,Avril!$V$47:$V$65,'Bilan annuel'!$A49,Avril!$V$47:$V$65,"&lt;&gt;0")</f>
        <v>0</v>
      </c>
      <c r="G49" s="452">
        <f>SUMIFS(Mai!$U$47:$U$65,Mai!$V$47:$V$65,'Bilan annuel'!$A49,Mai!$V$47:$V$65,"&lt;&gt;0")</f>
        <v>0</v>
      </c>
      <c r="H49" s="452">
        <f>SUMIFS(Juin!$U$47:$U$65,Juin!$V$47:$V$65,'Bilan annuel'!$A49,Juin!$V$47:$V$65,"&lt;&gt;0")</f>
        <v>0</v>
      </c>
      <c r="I49" s="452">
        <f>SUMIFS(Juillet!$U$47:$U$65,Juillet!$V$47:$V$65,'Bilan annuel'!$A49,Juillet!$V$47:$V$65,"&lt;&gt;0")</f>
        <v>0</v>
      </c>
      <c r="J49" s="452">
        <f>SUMIFS(Août!$U$47:$U$65,Août!$V$47:$V$65,'Bilan annuel'!$A49,Août!$V$47:$V$65,"&lt;&gt;0")</f>
        <v>0</v>
      </c>
      <c r="K49" s="452">
        <f>SUMIFS(Septembre!$U$47:$U$65,Septembre!$V$47:$V$65,'Bilan annuel'!$A49,Septembre!$V$47:$V$65,"&lt;&gt;0")</f>
        <v>0</v>
      </c>
      <c r="L49" s="452">
        <f>SUMIFS(Octobre!$U$47:$U$65,Octobre!$V$47:$V$65,'Bilan annuel'!$A49,Octobre!$V$47:$V$65,"&lt;&gt;0")</f>
        <v>0</v>
      </c>
      <c r="M49" s="452">
        <f>SUMIFS(Novembre!$U$47:$U$65,Novembre!$V$47:$V$65,'Bilan annuel'!$A49,Novembre!$V$47:$V$65,"&lt;&gt;0")</f>
        <v>0</v>
      </c>
      <c r="N49" s="452">
        <f>SUMIFS(Décembre!$U$47:$U$65,Décembre!$V$47:$V$65,'Bilan annuel'!$A49,Décembre!$V$47:$V$65,"&lt;&gt;0")</f>
        <v>0</v>
      </c>
      <c r="O49" s="454">
        <f t="shared" si="11"/>
        <v>0</v>
      </c>
      <c r="P49" s="305">
        <f t="shared" si="10"/>
        <v>0</v>
      </c>
      <c r="Q49" s="454">
        <f t="shared" si="12"/>
        <v>0</v>
      </c>
    </row>
    <row r="50" spans="1:17" ht="15.6" customHeight="1">
      <c r="A50" s="276">
        <f>'Prévision annuelle'!A52</f>
        <v>0</v>
      </c>
      <c r="B50" s="452">
        <f>'Prévision annuelle'!E52</f>
        <v>0</v>
      </c>
      <c r="C50" s="452">
        <f>SUMIFS(Janvier!$U$47:$U$65,Janvier!$V$47:$V$65,'Bilan annuel'!$A50,Janvier!$V$47:$V$65,"&lt;&gt;0")</f>
        <v>0</v>
      </c>
      <c r="D50" s="452">
        <f>SUMIFS(Février!$U$47:$U$65,Février!$V$47:$V$65,'Bilan annuel'!$A50,Février!$V$47:$V$65,"&lt;&gt;0")</f>
        <v>0</v>
      </c>
      <c r="E50" s="452">
        <f>SUMIFS(Mars!$U$47:$U$65,Mars!$V$47:$V$65,'Bilan annuel'!$A50,Mars!$V$47:$V$65,"&lt;&gt;0")</f>
        <v>0</v>
      </c>
      <c r="F50" s="452">
        <f>SUMIFS(Avril!$U$47:$U$65,Avril!$V$47:$V$65,'Bilan annuel'!$A50,Avril!$V$47:$V$65,"&lt;&gt;0")</f>
        <v>0</v>
      </c>
      <c r="G50" s="452">
        <f>SUMIFS(Mai!$U$47:$U$65,Mai!$V$47:$V$65,'Bilan annuel'!$A50,Mai!$V$47:$V$65,"&lt;&gt;0")</f>
        <v>0</v>
      </c>
      <c r="H50" s="452">
        <f>SUMIFS(Juin!$U$47:$U$65,Juin!$V$47:$V$65,'Bilan annuel'!$A50,Juin!$V$47:$V$65,"&lt;&gt;0")</f>
        <v>0</v>
      </c>
      <c r="I50" s="452">
        <f>SUMIFS(Juillet!$U$47:$U$65,Juillet!$V$47:$V$65,'Bilan annuel'!$A50,Juillet!$V$47:$V$65,"&lt;&gt;0")</f>
        <v>0</v>
      </c>
      <c r="J50" s="452">
        <f>SUMIFS(Août!$U$47:$U$65,Août!$V$47:$V$65,'Bilan annuel'!$A50,Août!$V$47:$V$65,"&lt;&gt;0")</f>
        <v>0</v>
      </c>
      <c r="K50" s="452">
        <f>SUMIFS(Septembre!$U$47:$U$65,Septembre!$V$47:$V$65,'Bilan annuel'!$A50,Septembre!$V$47:$V$65,"&lt;&gt;0")</f>
        <v>0</v>
      </c>
      <c r="L50" s="452">
        <f>SUMIFS(Octobre!$U$47:$U$65,Octobre!$V$47:$V$65,'Bilan annuel'!$A50,Octobre!$V$47:$V$65,"&lt;&gt;0")</f>
        <v>0</v>
      </c>
      <c r="M50" s="452">
        <f>SUMIFS(Novembre!$U$47:$U$65,Novembre!$V$47:$V$65,'Bilan annuel'!$A50,Novembre!$V$47:$V$65,"&lt;&gt;0")</f>
        <v>0</v>
      </c>
      <c r="N50" s="452">
        <f>SUMIFS(Décembre!$U$47:$U$65,Décembre!$V$47:$V$65,'Bilan annuel'!$A50,Décembre!$V$47:$V$65,"&lt;&gt;0")</f>
        <v>0</v>
      </c>
      <c r="O50" s="454">
        <f t="shared" si="11"/>
        <v>0</v>
      </c>
      <c r="P50" s="305">
        <f t="shared" si="10"/>
        <v>0</v>
      </c>
      <c r="Q50" s="454">
        <f t="shared" si="12"/>
        <v>0</v>
      </c>
    </row>
    <row r="51" spans="1:17" s="327" customFormat="1" ht="15.6" customHeight="1">
      <c r="A51" s="25" t="str">
        <f>'Prévision annuelle'!A53</f>
        <v>Total des dépenses courantes</v>
      </c>
      <c r="B51" s="447">
        <f>'Prévision annuelle'!E53</f>
        <v>0</v>
      </c>
      <c r="C51" s="447">
        <f t="shared" ref="C51:N51" si="13">SUM(C32:C50)</f>
        <v>0</v>
      </c>
      <c r="D51" s="447">
        <f t="shared" si="13"/>
        <v>0</v>
      </c>
      <c r="E51" s="447">
        <f t="shared" si="13"/>
        <v>0</v>
      </c>
      <c r="F51" s="447">
        <f t="shared" si="13"/>
        <v>0</v>
      </c>
      <c r="G51" s="447">
        <f t="shared" si="13"/>
        <v>0</v>
      </c>
      <c r="H51" s="447">
        <f t="shared" si="13"/>
        <v>0</v>
      </c>
      <c r="I51" s="447">
        <f t="shared" si="13"/>
        <v>0</v>
      </c>
      <c r="J51" s="447">
        <f t="shared" si="13"/>
        <v>0</v>
      </c>
      <c r="K51" s="447">
        <f t="shared" si="13"/>
        <v>0</v>
      </c>
      <c r="L51" s="447">
        <f t="shared" si="13"/>
        <v>0</v>
      </c>
      <c r="M51" s="447">
        <f t="shared" si="13"/>
        <v>0</v>
      </c>
      <c r="N51" s="447">
        <f t="shared" si="13"/>
        <v>0</v>
      </c>
      <c r="O51" s="447">
        <f t="shared" ref="O51:O53" si="14">SUM(C51:N51)</f>
        <v>0</v>
      </c>
      <c r="P51" s="310">
        <f>IFERROR(Q51/B51,0)</f>
        <v>0</v>
      </c>
      <c r="Q51" s="447">
        <f t="shared" ref="Q51" si="15">O51/12</f>
        <v>0</v>
      </c>
    </row>
    <row r="52" spans="1:17" ht="15.6" customHeight="1">
      <c r="A52" s="311" t="str">
        <f>'Prévision annuelle'!A54</f>
        <v>Total obligations et dépenses courantes</v>
      </c>
      <c r="B52" s="448">
        <f>'Prévision annuelle'!E54</f>
        <v>0</v>
      </c>
      <c r="C52" s="448">
        <f t="shared" ref="C52:N52" si="16">C29+C51</f>
        <v>0</v>
      </c>
      <c r="D52" s="448">
        <f t="shared" si="16"/>
        <v>0</v>
      </c>
      <c r="E52" s="448">
        <f t="shared" si="16"/>
        <v>0</v>
      </c>
      <c r="F52" s="448">
        <f t="shared" si="16"/>
        <v>0</v>
      </c>
      <c r="G52" s="448">
        <f t="shared" si="16"/>
        <v>0</v>
      </c>
      <c r="H52" s="448">
        <f t="shared" si="16"/>
        <v>0</v>
      </c>
      <c r="I52" s="448">
        <f t="shared" si="16"/>
        <v>0</v>
      </c>
      <c r="J52" s="448">
        <f t="shared" si="16"/>
        <v>0</v>
      </c>
      <c r="K52" s="448">
        <f t="shared" si="16"/>
        <v>0</v>
      </c>
      <c r="L52" s="448">
        <f t="shared" si="16"/>
        <v>0</v>
      </c>
      <c r="M52" s="448">
        <f t="shared" si="16"/>
        <v>0</v>
      </c>
      <c r="N52" s="448">
        <f t="shared" si="16"/>
        <v>0</v>
      </c>
      <c r="O52" s="449">
        <f t="shared" si="14"/>
        <v>0</v>
      </c>
      <c r="P52" s="20"/>
      <c r="Q52" s="449">
        <f>O52/12</f>
        <v>0</v>
      </c>
    </row>
    <row r="53" spans="1:17" ht="15.6" customHeight="1">
      <c r="A53" s="311" t="str">
        <f>'Prévision annuelle'!A55</f>
        <v>Revenus moins total des dépenses</v>
      </c>
      <c r="B53" s="448">
        <f>'Prévision annuelle'!E55</f>
        <v>0</v>
      </c>
      <c r="C53" s="448">
        <f t="shared" ref="C53:N53" si="17">C15-C52</f>
        <v>0</v>
      </c>
      <c r="D53" s="448">
        <f t="shared" si="17"/>
        <v>0</v>
      </c>
      <c r="E53" s="448">
        <f t="shared" si="17"/>
        <v>0</v>
      </c>
      <c r="F53" s="448">
        <f t="shared" si="17"/>
        <v>0</v>
      </c>
      <c r="G53" s="448">
        <f t="shared" si="17"/>
        <v>0</v>
      </c>
      <c r="H53" s="448">
        <f t="shared" si="17"/>
        <v>0</v>
      </c>
      <c r="I53" s="448">
        <f t="shared" si="17"/>
        <v>0</v>
      </c>
      <c r="J53" s="448">
        <f t="shared" si="17"/>
        <v>0</v>
      </c>
      <c r="K53" s="448">
        <f t="shared" si="17"/>
        <v>0</v>
      </c>
      <c r="L53" s="448">
        <f t="shared" si="17"/>
        <v>0</v>
      </c>
      <c r="M53" s="448">
        <f t="shared" si="17"/>
        <v>0</v>
      </c>
      <c r="N53" s="448">
        <f t="shared" si="17"/>
        <v>0</v>
      </c>
      <c r="O53" s="449">
        <f t="shared" si="14"/>
        <v>0</v>
      </c>
      <c r="P53" s="20"/>
      <c r="Q53" s="449">
        <f t="shared" ref="Q53:Q54" si="18">O53/12</f>
        <v>0</v>
      </c>
    </row>
    <row r="54" spans="1:17" ht="15.6" customHeight="1">
      <c r="A54" s="312" t="str">
        <f>'Prévision annuelle'!A56</f>
        <v>Paiement des dettes</v>
      </c>
      <c r="B54" s="448">
        <f>'Prévision annuelle'!E56</f>
        <v>0</v>
      </c>
      <c r="C54" s="448">
        <f>SUMIF(Janvier!$V$22:$V$43,Source_princ!$A$79,Janvier!$U$22:$U$43)</f>
        <v>0</v>
      </c>
      <c r="D54" s="448">
        <f>SUMIF(Février!$V$22:$V$43,Source_princ!$A$79,Février!$U$22:$U$43)</f>
        <v>0</v>
      </c>
      <c r="E54" s="448">
        <f>SUMIF(Mars!$V$22:$V$43,Source_princ!$A$79,Mars!$U$22:$U$43)</f>
        <v>0</v>
      </c>
      <c r="F54" s="448">
        <f>SUMIF(Avril!$V$22:$V$43,Source_princ!$A$79,Avril!$U$22:$U$43)</f>
        <v>0</v>
      </c>
      <c r="G54" s="448">
        <f>SUMIF(Mai!$V$22:$V$43,Source_princ!$A$79,Mai!$U$22:$U$43)</f>
        <v>0</v>
      </c>
      <c r="H54" s="448">
        <f>SUMIF(Juin!$V$22:$V$43,Source_princ!$A$79,Juin!$U$22:$U$43)</f>
        <v>0</v>
      </c>
      <c r="I54" s="448">
        <f>SUMIF(Juillet!$V$22:$V$43,Source_princ!$A$79,Juillet!$U$22:$U$43)</f>
        <v>0</v>
      </c>
      <c r="J54" s="448">
        <f>SUMIF(Août!$V$22:$V$43,Source_princ!$A$79,Août!$U$22:$U$43)</f>
        <v>0</v>
      </c>
      <c r="K54" s="448">
        <f>SUMIF(Septembre!$V$22:$V$43,Source_princ!$A$79,Septembre!$U$22:$U$43)</f>
        <v>0</v>
      </c>
      <c r="L54" s="448">
        <f>SUMIF(Octobre!$V$22:$V$43,Source_princ!$A$79,Octobre!$U$22:$U$43)</f>
        <v>0</v>
      </c>
      <c r="M54" s="448">
        <f>SUMIF(Novembre!$V$22:$V$43,Source_princ!$A$79,Novembre!$U$22:$U$43)</f>
        <v>0</v>
      </c>
      <c r="N54" s="448">
        <f>SUMIF(Décembre!$V$22:$V$43,Source_princ!$A$79,Décembre!$U$22:$U$43)</f>
        <v>0</v>
      </c>
      <c r="O54" s="449">
        <f>SUM(C54:N54)</f>
        <v>0</v>
      </c>
      <c r="P54" s="20"/>
      <c r="Q54" s="449">
        <f t="shared" si="18"/>
        <v>0</v>
      </c>
    </row>
    <row r="55" spans="1:17" s="21" customFormat="1" ht="15.6" customHeight="1">
      <c r="A55" s="109" t="str">
        <f>'Prévision annuelle'!A57</f>
        <v>Résultat</v>
      </c>
      <c r="B55" s="424">
        <f>'Prévision annuelle'!E57</f>
        <v>0</v>
      </c>
      <c r="C55" s="424">
        <f t="shared" ref="C55:N55" si="19">C53-C54</f>
        <v>0</v>
      </c>
      <c r="D55" s="424">
        <f t="shared" si="19"/>
        <v>0</v>
      </c>
      <c r="E55" s="424">
        <f t="shared" si="19"/>
        <v>0</v>
      </c>
      <c r="F55" s="424">
        <f t="shared" si="19"/>
        <v>0</v>
      </c>
      <c r="G55" s="424">
        <f t="shared" si="19"/>
        <v>0</v>
      </c>
      <c r="H55" s="424">
        <f t="shared" si="19"/>
        <v>0</v>
      </c>
      <c r="I55" s="424">
        <f t="shared" si="19"/>
        <v>0</v>
      </c>
      <c r="J55" s="424">
        <f t="shared" si="19"/>
        <v>0</v>
      </c>
      <c r="K55" s="424">
        <f t="shared" si="19"/>
        <v>0</v>
      </c>
      <c r="L55" s="424">
        <f t="shared" si="19"/>
        <v>0</v>
      </c>
      <c r="M55" s="424">
        <f t="shared" si="19"/>
        <v>0</v>
      </c>
      <c r="N55" s="424">
        <f t="shared" si="19"/>
        <v>0</v>
      </c>
      <c r="O55" s="424">
        <f>SUM(C55:N55)</f>
        <v>0</v>
      </c>
      <c r="Q55" s="424">
        <f>O55/12</f>
        <v>0</v>
      </c>
    </row>
    <row r="56" spans="1:17" ht="15.6" customHeight="1">
      <c r="P56" s="317"/>
    </row>
    <row r="57" spans="1:17" ht="15.6" customHeight="1">
      <c r="B57" s="652" t="s">
        <v>499</v>
      </c>
      <c r="C57" s="652"/>
      <c r="D57" s="652"/>
      <c r="E57" s="652"/>
      <c r="F57" s="652"/>
      <c r="G57" s="652"/>
      <c r="H57" s="652"/>
      <c r="I57" s="652"/>
      <c r="J57" s="652"/>
      <c r="K57" s="652"/>
      <c r="L57" s="108"/>
      <c r="M57" s="108"/>
      <c r="N57" s="318"/>
      <c r="O57" s="319"/>
      <c r="P57" s="318"/>
      <c r="Q57" s="315"/>
    </row>
    <row r="58" spans="1:17" ht="15.6" customHeight="1">
      <c r="B58" s="318"/>
      <c r="M58" s="317"/>
      <c r="N58" s="318"/>
      <c r="O58" s="319"/>
      <c r="P58" s="318"/>
      <c r="Q58" s="315"/>
    </row>
    <row r="59" spans="1:17" ht="15.6" customHeight="1">
      <c r="M59" s="317"/>
      <c r="N59" s="318"/>
      <c r="O59" s="319"/>
      <c r="P59" s="318"/>
      <c r="Q59" s="315"/>
    </row>
    <row r="60" spans="1:17" ht="15.6" customHeight="1"/>
    <row r="61" spans="1:17" ht="15.6" customHeight="1"/>
    <row r="62" spans="1:17" ht="15.6" customHeight="1"/>
  </sheetData>
  <sheetProtection algorithmName="SHA-512" hashValue="siZOJM274hg5ViSeBg6tubXVOyL5Mk5ZAqr8Nz/USA+q12N/7EL6YGEg5CcW/V8GZCgpXuYDmJ8Ps3mpjO3tJg==" saltValue="tw//zVLnpirWwuC0h/CleA==" spinCount="100000" sheet="1" objects="1" scenarios="1"/>
  <mergeCells count="6">
    <mergeCell ref="S4:S5"/>
    <mergeCell ref="B57:K57"/>
    <mergeCell ref="A5:A6"/>
    <mergeCell ref="C5:F6"/>
    <mergeCell ref="D2:K3"/>
    <mergeCell ref="O3:Q5"/>
  </mergeCells>
  <phoneticPr fontId="8" type="noConversion"/>
  <hyperlinks>
    <hyperlink ref="C7" location="Dep_Janv" display="Dep_Janv" xr:uid="{C89AD8BB-8030-44E1-84B3-676DD7CF8E70}"/>
    <hyperlink ref="N7" location="Dep_Dec" display="Dep_Dec" xr:uid="{7BD28D52-F812-43EB-801E-86D3720CF60E}"/>
    <hyperlink ref="M7" location="Dep_Nov" display="Dep_Nov" xr:uid="{DE18CD04-B969-4F24-BDDE-B4A1AF6098B7}"/>
    <hyperlink ref="L7" location="Dep_Oct" display="Dep_Oct" xr:uid="{8599C6B6-6924-4910-ACE3-3BDD0762228C}"/>
    <hyperlink ref="K7" location="Dep_Sept" display="Dep_Sept" xr:uid="{685CF559-6D52-4A37-8D4F-EC71C116F23E}"/>
    <hyperlink ref="J7" location="Dep_Aout" display="Dep_Aout" xr:uid="{4BFE5A9B-28E6-4A79-8558-73DD14B645BE}"/>
    <hyperlink ref="I7" location="Dep_Juil" display="Dep_Juil" xr:uid="{004A2C8B-A682-41D3-8D96-1EA4C9A71E7D}"/>
    <hyperlink ref="H7" location="Dep_Juin" display="Dep_Juin" xr:uid="{B85BA25F-C279-4F4A-952E-3FF8AD19EEEC}"/>
    <hyperlink ref="G7" location="Dep_Mai" display="Dep_Mai" xr:uid="{FE42533F-9779-411F-9CB3-688472755741}"/>
    <hyperlink ref="F7" location="Dep_Avr" display="Dep_Avr" xr:uid="{23A5ADB6-4BC4-455D-8765-AA2E801F5ED0}"/>
    <hyperlink ref="E7" location="Dep_Mars" display="Dep_Mars" xr:uid="{D4949254-229A-4F5F-9753-348CB708B602}"/>
    <hyperlink ref="D7" location="Dep_Fev" display="Dep_Fev" xr:uid="{83DFEA18-758C-4BAA-92CA-6A3A8A23C4C8}"/>
    <hyperlink ref="S4:S5" location="'Prévision annuelle'!A7" display="Revoir la Prévision annuelle." xr:uid="{983D9CB3-3270-4EC1-A2AA-BB52262F1C22}"/>
  </hyperlinks>
  <printOptions horizontalCentered="1" verticalCentered="1"/>
  <pageMargins left="0.23622047244094491" right="0.23622047244094491" top="0.55118110236220474" bottom="0.55118110236220474" header="0.31496062992125984" footer="0.31496062992125984"/>
  <pageSetup paperSize="5" scale="53"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EC77D-0F10-4BD4-9CF3-C85B3298599B}">
  <sheetPr codeName="Feuil11">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705" t="s">
        <v>12</v>
      </c>
      <c r="K2" s="706"/>
      <c r="L2" s="706"/>
      <c r="M2" s="706"/>
      <c r="N2" s="706"/>
      <c r="O2" s="706"/>
      <c r="P2" s="706"/>
      <c r="Q2" s="706"/>
      <c r="R2" s="707"/>
      <c r="W2" s="116"/>
      <c r="X2" s="116"/>
      <c r="Y2" s="116"/>
      <c r="Z2" s="117"/>
      <c r="AA2" s="116"/>
      <c r="AB2" s="116"/>
      <c r="AC2" s="116"/>
    </row>
    <row r="3" spans="1:29" ht="15.6" customHeight="1">
      <c r="C3" s="635" t="s">
        <v>577</v>
      </c>
      <c r="D3" s="111"/>
      <c r="G3" s="107" t="s">
        <v>75</v>
      </c>
      <c r="H3" s="313">
        <f>'Bilan annuel'!C3</f>
        <v>0</v>
      </c>
      <c r="J3" s="708"/>
      <c r="K3" s="709"/>
      <c r="L3" s="709"/>
      <c r="M3" s="709"/>
      <c r="N3" s="709"/>
      <c r="O3" s="709"/>
      <c r="P3" s="709"/>
      <c r="Q3" s="709"/>
      <c r="R3" s="710"/>
      <c r="W3" s="318"/>
      <c r="X3" s="318"/>
      <c r="Y3" s="318"/>
      <c r="Z3" s="318"/>
      <c r="AA3" s="318"/>
      <c r="AB3" s="318"/>
      <c r="AC3" s="318"/>
    </row>
    <row r="4" spans="1:29" ht="15.6" customHeight="1" thickBot="1">
      <c r="B4" s="75"/>
      <c r="C4" s="636"/>
      <c r="D4" s="114"/>
      <c r="E4" s="114"/>
      <c r="F4" s="114"/>
      <c r="G4" s="114"/>
      <c r="H4" s="114"/>
      <c r="I4" s="115"/>
      <c r="J4" s="711"/>
      <c r="K4" s="712"/>
      <c r="L4" s="712"/>
      <c r="M4" s="712"/>
      <c r="N4" s="712"/>
      <c r="O4" s="712"/>
      <c r="P4" s="712"/>
      <c r="Q4" s="712"/>
      <c r="R4" s="713"/>
      <c r="W4" s="318"/>
      <c r="X4" s="318"/>
      <c r="Y4" s="318"/>
      <c r="Z4" s="318"/>
      <c r="AA4" s="318"/>
      <c r="AB4" s="318"/>
      <c r="AC4" s="318"/>
    </row>
    <row r="5" spans="1:29" ht="15.6" customHeight="1">
      <c r="D5" s="114"/>
      <c r="E5" s="114"/>
      <c r="F5" s="114"/>
      <c r="G5" s="114"/>
      <c r="H5" s="114"/>
      <c r="I5" s="115"/>
      <c r="J5" s="714"/>
      <c r="K5" s="715"/>
      <c r="L5" s="715"/>
      <c r="M5" s="715"/>
      <c r="N5" s="715"/>
      <c r="O5" s="715"/>
      <c r="P5" s="715"/>
      <c r="Q5" s="715"/>
      <c r="R5" s="716"/>
      <c r="S5" s="35"/>
      <c r="W5" s="318"/>
      <c r="X5" s="318"/>
      <c r="Y5" s="318"/>
      <c r="Z5" s="318"/>
      <c r="AA5" s="318"/>
      <c r="AB5" s="318"/>
      <c r="AC5" s="318"/>
    </row>
    <row r="6" spans="1:29" ht="15.6" customHeight="1">
      <c r="D6" s="38"/>
      <c r="E6" s="64"/>
      <c r="S6" s="35"/>
      <c r="W6" s="318"/>
      <c r="X6" s="318"/>
      <c r="Y6" s="318"/>
      <c r="Z6" s="318"/>
      <c r="AA6" s="318"/>
      <c r="AB6" s="318"/>
      <c r="AC6" s="318"/>
    </row>
    <row r="7" spans="1:29" ht="15.6" customHeight="1">
      <c r="A7" s="700" t="s">
        <v>578</v>
      </c>
      <c r="B7" s="700"/>
      <c r="D7" s="112" t="s">
        <v>162</v>
      </c>
      <c r="E7" s="319"/>
      <c r="F7" s="43"/>
      <c r="G7" s="112" t="s">
        <v>163</v>
      </c>
      <c r="H7" s="112"/>
      <c r="I7" s="43"/>
      <c r="J7" s="112" t="s">
        <v>164</v>
      </c>
      <c r="K7" s="112"/>
      <c r="L7" s="29"/>
      <c r="M7" s="112" t="s">
        <v>165</v>
      </c>
      <c r="N7" s="112"/>
      <c r="O7" s="112"/>
      <c r="P7" s="112" t="s">
        <v>166</v>
      </c>
      <c r="Q7" s="112"/>
      <c r="R7" s="112"/>
      <c r="S7" s="35"/>
      <c r="T7" s="336"/>
      <c r="U7" s="336"/>
      <c r="V7" s="701" t="s">
        <v>631</v>
      </c>
      <c r="W7" s="319"/>
      <c r="X7" s="319"/>
      <c r="Y7" s="319"/>
      <c r="Z7" s="319"/>
      <c r="AA7" s="319"/>
      <c r="AB7" s="319"/>
      <c r="AC7" s="319"/>
    </row>
    <row r="8" spans="1:29" ht="15.6" customHeight="1">
      <c r="A8" s="700"/>
      <c r="B8" s="700"/>
      <c r="C8" s="702" t="s">
        <v>161</v>
      </c>
      <c r="D8" s="113" t="s">
        <v>167</v>
      </c>
      <c r="E8" s="118"/>
      <c r="F8" s="42"/>
      <c r="G8" s="113" t="s">
        <v>167</v>
      </c>
      <c r="H8" s="337" t="str">
        <f>IF(E9&lt;&gt;0,E9+1,"")</f>
        <v/>
      </c>
      <c r="I8" s="42"/>
      <c r="J8" s="113" t="s">
        <v>167</v>
      </c>
      <c r="K8" s="337" t="str">
        <f>IF(H9&lt;&gt;0,H9+1,"")</f>
        <v/>
      </c>
      <c r="L8" s="41"/>
      <c r="M8" s="113" t="s">
        <v>167</v>
      </c>
      <c r="N8" s="337" t="str">
        <f>IF(K9&lt;&gt;0,K9+1,"")</f>
        <v/>
      </c>
      <c r="P8" s="113" t="s">
        <v>167</v>
      </c>
      <c r="Q8" s="337" t="str">
        <f>IF(N9&lt;&gt;0,N9+1,"")</f>
        <v/>
      </c>
      <c r="S8" s="35"/>
      <c r="T8" s="336"/>
      <c r="U8" s="336"/>
      <c r="V8" s="701"/>
    </row>
    <row r="9" spans="1:29" ht="15.6" customHeight="1">
      <c r="A9" s="700"/>
      <c r="B9" s="700"/>
      <c r="C9" s="702"/>
      <c r="D9" s="113" t="s">
        <v>168</v>
      </c>
      <c r="E9" s="119"/>
      <c r="G9" s="113" t="s">
        <v>168</v>
      </c>
      <c r="H9" s="119"/>
      <c r="J9" s="113" t="s">
        <v>168</v>
      </c>
      <c r="K9" s="119"/>
      <c r="M9" s="113" t="s">
        <v>168</v>
      </c>
      <c r="N9" s="119"/>
      <c r="O9" s="41"/>
      <c r="P9" s="113" t="s">
        <v>168</v>
      </c>
      <c r="Q9" s="119"/>
      <c r="R9" s="41"/>
      <c r="S9" s="35"/>
      <c r="T9" s="336"/>
      <c r="U9" s="336"/>
      <c r="V9" s="701"/>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68" t="s">
        <v>171</v>
      </c>
      <c r="E11" s="569" t="s">
        <v>172</v>
      </c>
      <c r="F11" s="570" t="s">
        <v>152</v>
      </c>
      <c r="G11" s="568" t="s">
        <v>171</v>
      </c>
      <c r="H11" s="569" t="s">
        <v>172</v>
      </c>
      <c r="I11" s="570" t="s">
        <v>152</v>
      </c>
      <c r="J11" s="568" t="s">
        <v>171</v>
      </c>
      <c r="K11" s="569" t="s">
        <v>172</v>
      </c>
      <c r="L11" s="570" t="s">
        <v>152</v>
      </c>
      <c r="M11" s="568" t="s">
        <v>171</v>
      </c>
      <c r="N11" s="569" t="s">
        <v>172</v>
      </c>
      <c r="O11" s="570" t="s">
        <v>152</v>
      </c>
      <c r="P11" s="568" t="s">
        <v>171</v>
      </c>
      <c r="Q11" s="569" t="s">
        <v>172</v>
      </c>
      <c r="R11" s="570" t="s">
        <v>152</v>
      </c>
      <c r="S11" s="35"/>
      <c r="T11" s="35"/>
      <c r="U11" s="35"/>
    </row>
    <row r="12" spans="1:29" s="30" customFormat="1" ht="15.6" customHeight="1">
      <c r="B12" s="338"/>
      <c r="C12" s="604" t="s">
        <v>635</v>
      </c>
      <c r="D12" s="571">
        <f>B76</f>
        <v>0</v>
      </c>
      <c r="E12" s="572">
        <f>D12</f>
        <v>0</v>
      </c>
      <c r="F12" s="573"/>
      <c r="G12" s="574">
        <f>D67</f>
        <v>0</v>
      </c>
      <c r="H12" s="575">
        <f>E67</f>
        <v>0</v>
      </c>
      <c r="I12" s="573"/>
      <c r="J12" s="574">
        <f>G67</f>
        <v>0</v>
      </c>
      <c r="K12" s="575">
        <f>H67</f>
        <v>0</v>
      </c>
      <c r="L12" s="573"/>
      <c r="M12" s="574">
        <f>J67</f>
        <v>0</v>
      </c>
      <c r="N12" s="575">
        <f>K67</f>
        <v>0</v>
      </c>
      <c r="O12" s="573"/>
      <c r="P12" s="574">
        <f>M67</f>
        <v>0</v>
      </c>
      <c r="Q12" s="575">
        <f>N67</f>
        <v>0</v>
      </c>
      <c r="R12" s="573"/>
      <c r="T12" s="174"/>
      <c r="U12" s="175" t="s">
        <v>169</v>
      </c>
      <c r="V12" s="36" t="s">
        <v>170</v>
      </c>
    </row>
    <row r="13" spans="1:29" s="37" customFormat="1" ht="15.6" customHeight="1">
      <c r="B13" s="176"/>
      <c r="C13" s="177" t="str">
        <f>'Prévision annuelle'!A10</f>
        <v>Revenus</v>
      </c>
      <c r="D13" s="178"/>
      <c r="E13" s="179"/>
      <c r="F13" s="180"/>
      <c r="G13" s="178"/>
      <c r="H13" s="179"/>
      <c r="I13" s="180"/>
      <c r="J13" s="178"/>
      <c r="K13" s="179"/>
      <c r="L13" s="180"/>
      <c r="M13" s="178"/>
      <c r="N13" s="179"/>
      <c r="O13" s="180"/>
      <c r="P13" s="178"/>
      <c r="Q13" s="179"/>
      <c r="R13" s="180"/>
      <c r="T13" s="181" t="str">
        <f>C13</f>
        <v>Revenus</v>
      </c>
      <c r="U13" s="179"/>
      <c r="V13" s="180"/>
    </row>
    <row r="14" spans="1:29" ht="15.6" customHeight="1">
      <c r="B14" s="703" t="str">
        <f>'Prévision annuelle'!A10</f>
        <v>Revenus</v>
      </c>
      <c r="C14" s="154"/>
      <c r="D14" s="576"/>
      <c r="E14" s="577"/>
      <c r="F14" s="149"/>
      <c r="G14" s="576"/>
      <c r="H14" s="577"/>
      <c r="I14" s="149"/>
      <c r="J14" s="576"/>
      <c r="K14" s="577"/>
      <c r="L14" s="149"/>
      <c r="M14" s="576"/>
      <c r="N14" s="577"/>
      <c r="O14" s="149"/>
      <c r="P14" s="576"/>
      <c r="Q14" s="577"/>
      <c r="R14" s="149"/>
      <c r="T14" s="578">
        <f t="shared" ref="T14:T19" si="0">C14</f>
        <v>0</v>
      </c>
      <c r="U14" s="579">
        <f t="shared" ref="U14:U19" si="1">SUM(E14,H14,K14,N14,Q14)</f>
        <v>0</v>
      </c>
      <c r="V14" s="333"/>
    </row>
    <row r="15" spans="1:29" ht="15.6" customHeight="1">
      <c r="B15" s="703"/>
      <c r="C15" s="155"/>
      <c r="D15" s="455"/>
      <c r="E15" s="456"/>
      <c r="F15" s="149"/>
      <c r="G15" s="455"/>
      <c r="H15" s="456"/>
      <c r="I15" s="149"/>
      <c r="J15" s="455"/>
      <c r="K15" s="456"/>
      <c r="L15" s="149"/>
      <c r="M15" s="455"/>
      <c r="N15" s="456"/>
      <c r="O15" s="149"/>
      <c r="P15" s="455"/>
      <c r="Q15" s="456"/>
      <c r="R15" s="149"/>
      <c r="T15" s="330">
        <f t="shared" si="0"/>
        <v>0</v>
      </c>
      <c r="U15" s="182">
        <f t="shared" si="1"/>
        <v>0</v>
      </c>
      <c r="V15" s="333"/>
    </row>
    <row r="16" spans="1:29" ht="15.6" customHeight="1">
      <c r="B16" s="703"/>
      <c r="C16" s="155"/>
      <c r="D16" s="455"/>
      <c r="E16" s="456"/>
      <c r="F16" s="149"/>
      <c r="G16" s="455"/>
      <c r="H16" s="456"/>
      <c r="I16" s="149"/>
      <c r="J16" s="455"/>
      <c r="K16" s="456"/>
      <c r="L16" s="149"/>
      <c r="M16" s="455"/>
      <c r="N16" s="456"/>
      <c r="O16" s="149"/>
      <c r="P16" s="455"/>
      <c r="Q16" s="456"/>
      <c r="R16" s="149"/>
      <c r="T16" s="330">
        <f t="shared" si="0"/>
        <v>0</v>
      </c>
      <c r="U16" s="182">
        <f t="shared" si="1"/>
        <v>0</v>
      </c>
      <c r="V16" s="333"/>
    </row>
    <row r="17" spans="2:22" ht="15.6" customHeight="1">
      <c r="B17" s="703"/>
      <c r="C17" s="155"/>
      <c r="D17" s="455"/>
      <c r="E17" s="456"/>
      <c r="F17" s="149"/>
      <c r="G17" s="455"/>
      <c r="H17" s="456"/>
      <c r="I17" s="149"/>
      <c r="J17" s="455"/>
      <c r="K17" s="456"/>
      <c r="L17" s="149"/>
      <c r="M17" s="455"/>
      <c r="N17" s="456"/>
      <c r="O17" s="149"/>
      <c r="P17" s="455"/>
      <c r="Q17" s="456"/>
      <c r="R17" s="149"/>
      <c r="T17" s="330">
        <f t="shared" si="0"/>
        <v>0</v>
      </c>
      <c r="U17" s="182">
        <f t="shared" si="1"/>
        <v>0</v>
      </c>
      <c r="V17" s="333"/>
    </row>
    <row r="18" spans="2:22" ht="15.6" customHeight="1">
      <c r="B18" s="703"/>
      <c r="C18" s="155"/>
      <c r="D18" s="455"/>
      <c r="E18" s="456"/>
      <c r="F18" s="149"/>
      <c r="G18" s="455"/>
      <c r="H18" s="456"/>
      <c r="I18" s="149"/>
      <c r="J18" s="455"/>
      <c r="K18" s="456"/>
      <c r="L18" s="149"/>
      <c r="M18" s="455"/>
      <c r="N18" s="456"/>
      <c r="O18" s="149"/>
      <c r="P18" s="455"/>
      <c r="Q18" s="456"/>
      <c r="R18" s="149"/>
      <c r="T18" s="331">
        <f t="shared" si="0"/>
        <v>0</v>
      </c>
      <c r="U18" s="183">
        <f t="shared" si="1"/>
        <v>0</v>
      </c>
      <c r="V18" s="333"/>
    </row>
    <row r="19" spans="2:22" ht="15.6" customHeight="1">
      <c r="B19" s="703"/>
      <c r="C19" s="156"/>
      <c r="D19" s="457"/>
      <c r="E19" s="458"/>
      <c r="F19" s="151"/>
      <c r="G19" s="457"/>
      <c r="H19" s="458"/>
      <c r="I19" s="151"/>
      <c r="J19" s="457"/>
      <c r="K19" s="458"/>
      <c r="L19" s="151"/>
      <c r="M19" s="457"/>
      <c r="N19" s="458"/>
      <c r="O19" s="151"/>
      <c r="P19" s="457"/>
      <c r="Q19" s="458"/>
      <c r="R19" s="151"/>
      <c r="T19" s="331">
        <f t="shared" si="0"/>
        <v>0</v>
      </c>
      <c r="U19" s="183">
        <f t="shared" si="1"/>
        <v>0</v>
      </c>
      <c r="V19" s="333"/>
    </row>
    <row r="20" spans="2:22" ht="15.6" customHeight="1">
      <c r="B20" s="40"/>
      <c r="C20" s="184" t="s">
        <v>88</v>
      </c>
      <c r="D20" s="459">
        <f>SUM(D12,D14:D19)</f>
        <v>0</v>
      </c>
      <c r="E20" s="460">
        <f>SUM(E12,E14:E19)</f>
        <v>0</v>
      </c>
      <c r="F20" s="185"/>
      <c r="G20" s="459">
        <f>SUM(G12,G14:G19)</f>
        <v>0</v>
      </c>
      <c r="H20" s="460">
        <f>SUM(H12,H14:H19)</f>
        <v>0</v>
      </c>
      <c r="I20" s="185"/>
      <c r="J20" s="459">
        <f>SUM(J12,J14:J19)</f>
        <v>0</v>
      </c>
      <c r="K20" s="460">
        <f>SUM(K12,K14:K19)</f>
        <v>0</v>
      </c>
      <c r="L20" s="186"/>
      <c r="M20" s="459">
        <f>SUM(M12,M14:M19)</f>
        <v>0</v>
      </c>
      <c r="N20" s="460">
        <f>SUM(N12,N14:N19)</f>
        <v>0</v>
      </c>
      <c r="O20" s="186"/>
      <c r="P20" s="459">
        <f>SUM(P12,P14:P19)</f>
        <v>0</v>
      </c>
      <c r="Q20" s="460">
        <f>SUM(Q12,Q14:Q19)</f>
        <v>0</v>
      </c>
      <c r="R20" s="186"/>
      <c r="T20" s="187"/>
      <c r="U20" s="469">
        <f>SUM(U14:U19)</f>
        <v>0</v>
      </c>
      <c r="V20" s="188"/>
    </row>
    <row r="21" spans="2:22" ht="15.6" customHeight="1">
      <c r="B21" s="189"/>
      <c r="C21" s="580" t="s">
        <v>173</v>
      </c>
      <c r="D21" s="581"/>
      <c r="E21" s="582"/>
      <c r="F21" s="583"/>
      <c r="G21" s="581"/>
      <c r="H21" s="582"/>
      <c r="I21" s="583"/>
      <c r="J21" s="584"/>
      <c r="K21" s="585"/>
      <c r="L21" s="583"/>
      <c r="M21" s="584"/>
      <c r="N21" s="585"/>
      <c r="O21" s="583"/>
      <c r="P21" s="584"/>
      <c r="Q21" s="585"/>
      <c r="R21" s="583"/>
      <c r="T21" s="586" t="str">
        <f>C21</f>
        <v>Obligations et dettes</v>
      </c>
      <c r="U21" s="587"/>
      <c r="V21" s="583"/>
    </row>
    <row r="22" spans="2:22" ht="15.6" customHeight="1">
      <c r="B22" s="704" t="str">
        <f>C21</f>
        <v>Obligations et dettes</v>
      </c>
      <c r="C22" s="154"/>
      <c r="D22" s="576"/>
      <c r="E22" s="577"/>
      <c r="F22" s="149"/>
      <c r="G22" s="576"/>
      <c r="H22" s="577"/>
      <c r="I22" s="149"/>
      <c r="J22" s="576"/>
      <c r="K22" s="577"/>
      <c r="L22" s="149"/>
      <c r="M22" s="576"/>
      <c r="N22" s="577"/>
      <c r="O22" s="149"/>
      <c r="P22" s="576"/>
      <c r="Q22" s="577"/>
      <c r="R22" s="149"/>
      <c r="T22" s="578">
        <f t="shared" ref="T22:T43" si="2">C22</f>
        <v>0</v>
      </c>
      <c r="U22" s="579">
        <f t="shared" ref="U22:U42" si="3">SUM(E22,H22,K22,N22,Q22)</f>
        <v>0</v>
      </c>
      <c r="V22" s="333"/>
    </row>
    <row r="23" spans="2:22" ht="15.6" customHeight="1">
      <c r="B23" s="704"/>
      <c r="C23" s="155"/>
      <c r="D23" s="455"/>
      <c r="E23" s="456"/>
      <c r="F23" s="150"/>
      <c r="G23" s="455"/>
      <c r="H23" s="456"/>
      <c r="I23" s="150"/>
      <c r="J23" s="455"/>
      <c r="K23" s="456"/>
      <c r="L23" s="150"/>
      <c r="M23" s="455"/>
      <c r="N23" s="456"/>
      <c r="O23" s="150"/>
      <c r="P23" s="455"/>
      <c r="Q23" s="456"/>
      <c r="R23" s="150"/>
      <c r="T23" s="330">
        <f t="shared" si="2"/>
        <v>0</v>
      </c>
      <c r="U23" s="182">
        <f t="shared" si="3"/>
        <v>0</v>
      </c>
      <c r="V23" s="334"/>
    </row>
    <row r="24" spans="2:22" ht="15.6" customHeight="1">
      <c r="B24" s="704"/>
      <c r="C24" s="155"/>
      <c r="D24" s="455"/>
      <c r="E24" s="456"/>
      <c r="F24" s="150"/>
      <c r="G24" s="455"/>
      <c r="H24" s="456"/>
      <c r="I24" s="150"/>
      <c r="J24" s="455"/>
      <c r="K24" s="456"/>
      <c r="L24" s="150"/>
      <c r="M24" s="455"/>
      <c r="N24" s="456"/>
      <c r="O24" s="150"/>
      <c r="P24" s="455"/>
      <c r="Q24" s="456"/>
      <c r="R24" s="150"/>
      <c r="T24" s="330">
        <f t="shared" si="2"/>
        <v>0</v>
      </c>
      <c r="U24" s="182">
        <f t="shared" si="3"/>
        <v>0</v>
      </c>
      <c r="V24" s="334"/>
    </row>
    <row r="25" spans="2:22" ht="15.6" customHeight="1">
      <c r="B25" s="704"/>
      <c r="C25" s="155"/>
      <c r="D25" s="455"/>
      <c r="E25" s="456"/>
      <c r="F25" s="150"/>
      <c r="G25" s="455"/>
      <c r="H25" s="456"/>
      <c r="I25" s="150"/>
      <c r="J25" s="455"/>
      <c r="K25" s="456"/>
      <c r="L25" s="150"/>
      <c r="M25" s="455"/>
      <c r="N25" s="456"/>
      <c r="O25" s="150"/>
      <c r="P25" s="455"/>
      <c r="Q25" s="456"/>
      <c r="R25" s="150"/>
      <c r="T25" s="330">
        <f t="shared" si="2"/>
        <v>0</v>
      </c>
      <c r="U25" s="182">
        <f t="shared" si="3"/>
        <v>0</v>
      </c>
      <c r="V25" s="334"/>
    </row>
    <row r="26" spans="2:22" ht="15.6" customHeight="1">
      <c r="B26" s="704"/>
      <c r="C26" s="155"/>
      <c r="D26" s="455"/>
      <c r="E26" s="456"/>
      <c r="F26" s="150"/>
      <c r="G26" s="455"/>
      <c r="H26" s="456"/>
      <c r="I26" s="150"/>
      <c r="J26" s="455"/>
      <c r="K26" s="456"/>
      <c r="L26" s="150"/>
      <c r="M26" s="455"/>
      <c r="N26" s="456"/>
      <c r="O26" s="150"/>
      <c r="P26" s="455"/>
      <c r="Q26" s="456"/>
      <c r="R26" s="150"/>
      <c r="T26" s="330">
        <f t="shared" si="2"/>
        <v>0</v>
      </c>
      <c r="U26" s="182">
        <f t="shared" si="3"/>
        <v>0</v>
      </c>
      <c r="V26" s="334"/>
    </row>
    <row r="27" spans="2:22" ht="15.6" customHeight="1">
      <c r="B27" s="704"/>
      <c r="C27" s="155"/>
      <c r="D27" s="455"/>
      <c r="E27" s="456"/>
      <c r="F27" s="150"/>
      <c r="G27" s="455"/>
      <c r="H27" s="456"/>
      <c r="I27" s="150"/>
      <c r="J27" s="455"/>
      <c r="K27" s="456"/>
      <c r="L27" s="150"/>
      <c r="M27" s="455"/>
      <c r="N27" s="456"/>
      <c r="O27" s="150"/>
      <c r="P27" s="455"/>
      <c r="Q27" s="456"/>
      <c r="R27" s="150"/>
      <c r="T27" s="330">
        <f t="shared" si="2"/>
        <v>0</v>
      </c>
      <c r="U27" s="182">
        <f t="shared" si="3"/>
        <v>0</v>
      </c>
      <c r="V27" s="334"/>
    </row>
    <row r="28" spans="2:22" ht="15.6" customHeight="1">
      <c r="B28" s="704"/>
      <c r="C28" s="155"/>
      <c r="D28" s="455"/>
      <c r="E28" s="456"/>
      <c r="F28" s="150"/>
      <c r="G28" s="455"/>
      <c r="H28" s="456"/>
      <c r="I28" s="150"/>
      <c r="J28" s="455"/>
      <c r="K28" s="456"/>
      <c r="L28" s="150"/>
      <c r="M28" s="455"/>
      <c r="N28" s="456"/>
      <c r="O28" s="150"/>
      <c r="P28" s="455"/>
      <c r="Q28" s="456"/>
      <c r="R28" s="150"/>
      <c r="T28" s="330">
        <f t="shared" si="2"/>
        <v>0</v>
      </c>
      <c r="U28" s="182">
        <f t="shared" si="3"/>
        <v>0</v>
      </c>
      <c r="V28" s="334"/>
    </row>
    <row r="29" spans="2:22" ht="15.6" customHeight="1">
      <c r="B29" s="704"/>
      <c r="C29" s="155"/>
      <c r="D29" s="455"/>
      <c r="E29" s="456"/>
      <c r="F29" s="150"/>
      <c r="G29" s="455"/>
      <c r="H29" s="456"/>
      <c r="I29" s="150"/>
      <c r="J29" s="455"/>
      <c r="K29" s="456"/>
      <c r="L29" s="150"/>
      <c r="M29" s="455"/>
      <c r="N29" s="456"/>
      <c r="O29" s="150"/>
      <c r="P29" s="455"/>
      <c r="Q29" s="456"/>
      <c r="R29" s="150"/>
      <c r="T29" s="330">
        <f t="shared" si="2"/>
        <v>0</v>
      </c>
      <c r="U29" s="182">
        <f t="shared" si="3"/>
        <v>0</v>
      </c>
      <c r="V29" s="334"/>
    </row>
    <row r="30" spans="2:22" ht="15.6" customHeight="1">
      <c r="B30" s="704"/>
      <c r="C30" s="155"/>
      <c r="D30" s="455"/>
      <c r="E30" s="456"/>
      <c r="F30" s="150"/>
      <c r="G30" s="455"/>
      <c r="H30" s="456"/>
      <c r="I30" s="150"/>
      <c r="J30" s="455"/>
      <c r="K30" s="456"/>
      <c r="L30" s="150"/>
      <c r="M30" s="455"/>
      <c r="N30" s="456"/>
      <c r="O30" s="150"/>
      <c r="P30" s="455"/>
      <c r="Q30" s="456"/>
      <c r="R30" s="150"/>
      <c r="T30" s="330">
        <f t="shared" si="2"/>
        <v>0</v>
      </c>
      <c r="U30" s="182">
        <f t="shared" si="3"/>
        <v>0</v>
      </c>
      <c r="V30" s="334"/>
    </row>
    <row r="31" spans="2:22" ht="15.6" customHeight="1">
      <c r="B31" s="704"/>
      <c r="C31" s="155"/>
      <c r="D31" s="455"/>
      <c r="E31" s="456"/>
      <c r="F31" s="150"/>
      <c r="G31" s="455"/>
      <c r="H31" s="456"/>
      <c r="I31" s="150"/>
      <c r="J31" s="455"/>
      <c r="K31" s="456"/>
      <c r="L31" s="150"/>
      <c r="M31" s="455"/>
      <c r="N31" s="456"/>
      <c r="O31" s="150"/>
      <c r="P31" s="455"/>
      <c r="Q31" s="456"/>
      <c r="R31" s="150"/>
      <c r="T31" s="330">
        <f t="shared" si="2"/>
        <v>0</v>
      </c>
      <c r="U31" s="182">
        <f t="shared" si="3"/>
        <v>0</v>
      </c>
      <c r="V31" s="334"/>
    </row>
    <row r="32" spans="2:22" ht="15.6" customHeight="1">
      <c r="B32" s="704"/>
      <c r="C32" s="155"/>
      <c r="D32" s="455"/>
      <c r="E32" s="456"/>
      <c r="F32" s="150"/>
      <c r="G32" s="455"/>
      <c r="H32" s="456"/>
      <c r="I32" s="150"/>
      <c r="J32" s="455"/>
      <c r="K32" s="456"/>
      <c r="L32" s="150"/>
      <c r="M32" s="455"/>
      <c r="N32" s="456"/>
      <c r="O32" s="150"/>
      <c r="P32" s="455"/>
      <c r="Q32" s="456"/>
      <c r="R32" s="150"/>
      <c r="T32" s="330">
        <f t="shared" si="2"/>
        <v>0</v>
      </c>
      <c r="U32" s="182">
        <f t="shared" si="3"/>
        <v>0</v>
      </c>
      <c r="V32" s="334"/>
    </row>
    <row r="33" spans="2:22" ht="15.6" customHeight="1">
      <c r="B33" s="704"/>
      <c r="C33" s="155"/>
      <c r="D33" s="455"/>
      <c r="E33" s="456"/>
      <c r="F33" s="150"/>
      <c r="G33" s="455"/>
      <c r="H33" s="456"/>
      <c r="I33" s="150"/>
      <c r="J33" s="455"/>
      <c r="K33" s="456"/>
      <c r="L33" s="150"/>
      <c r="M33" s="455"/>
      <c r="N33" s="456"/>
      <c r="O33" s="150"/>
      <c r="P33" s="455"/>
      <c r="Q33" s="456"/>
      <c r="R33" s="150"/>
      <c r="T33" s="330">
        <f t="shared" si="2"/>
        <v>0</v>
      </c>
      <c r="U33" s="182">
        <f t="shared" si="3"/>
        <v>0</v>
      </c>
      <c r="V33" s="334"/>
    </row>
    <row r="34" spans="2:22" ht="15.6" customHeight="1">
      <c r="B34" s="704"/>
      <c r="C34" s="155"/>
      <c r="D34" s="455"/>
      <c r="E34" s="456"/>
      <c r="F34" s="150"/>
      <c r="G34" s="455"/>
      <c r="H34" s="456"/>
      <c r="I34" s="150"/>
      <c r="J34" s="455"/>
      <c r="K34" s="456"/>
      <c r="L34" s="150"/>
      <c r="M34" s="455"/>
      <c r="N34" s="456"/>
      <c r="O34" s="150"/>
      <c r="P34" s="455"/>
      <c r="Q34" s="456"/>
      <c r="R34" s="150"/>
      <c r="T34" s="330">
        <f t="shared" si="2"/>
        <v>0</v>
      </c>
      <c r="U34" s="182">
        <f t="shared" si="3"/>
        <v>0</v>
      </c>
      <c r="V34" s="334"/>
    </row>
    <row r="35" spans="2:22" ht="15.6" customHeight="1">
      <c r="B35" s="704"/>
      <c r="C35" s="155"/>
      <c r="D35" s="455"/>
      <c r="E35" s="456"/>
      <c r="F35" s="150"/>
      <c r="G35" s="455"/>
      <c r="H35" s="456"/>
      <c r="I35" s="150"/>
      <c r="J35" s="455"/>
      <c r="K35" s="456"/>
      <c r="L35" s="150"/>
      <c r="M35" s="455"/>
      <c r="N35" s="456"/>
      <c r="O35" s="150"/>
      <c r="P35" s="455"/>
      <c r="Q35" s="456"/>
      <c r="R35" s="150"/>
      <c r="T35" s="330">
        <f t="shared" si="2"/>
        <v>0</v>
      </c>
      <c r="U35" s="182">
        <f t="shared" si="3"/>
        <v>0</v>
      </c>
      <c r="V35" s="334"/>
    </row>
    <row r="36" spans="2:22" ht="15.6" customHeight="1">
      <c r="B36" s="704"/>
      <c r="C36" s="155"/>
      <c r="D36" s="455"/>
      <c r="E36" s="456"/>
      <c r="F36" s="150"/>
      <c r="G36" s="455"/>
      <c r="H36" s="456"/>
      <c r="I36" s="150"/>
      <c r="J36" s="455"/>
      <c r="K36" s="456"/>
      <c r="L36" s="150"/>
      <c r="M36" s="455"/>
      <c r="N36" s="456"/>
      <c r="O36" s="150"/>
      <c r="P36" s="455"/>
      <c r="Q36" s="456"/>
      <c r="R36" s="150"/>
      <c r="T36" s="330">
        <f t="shared" si="2"/>
        <v>0</v>
      </c>
      <c r="U36" s="182">
        <f t="shared" si="3"/>
        <v>0</v>
      </c>
      <c r="V36" s="334"/>
    </row>
    <row r="37" spans="2:22" ht="15.6" customHeight="1">
      <c r="B37" s="704"/>
      <c r="C37" s="155"/>
      <c r="D37" s="455"/>
      <c r="E37" s="456"/>
      <c r="F37" s="150"/>
      <c r="G37" s="455"/>
      <c r="H37" s="456"/>
      <c r="I37" s="150"/>
      <c r="J37" s="455"/>
      <c r="K37" s="456"/>
      <c r="L37" s="150"/>
      <c r="M37" s="455"/>
      <c r="N37" s="456"/>
      <c r="O37" s="150"/>
      <c r="P37" s="455"/>
      <c r="Q37" s="456"/>
      <c r="R37" s="150"/>
      <c r="T37" s="330">
        <f t="shared" si="2"/>
        <v>0</v>
      </c>
      <c r="U37" s="182">
        <f t="shared" si="3"/>
        <v>0</v>
      </c>
      <c r="V37" s="334"/>
    </row>
    <row r="38" spans="2:22" ht="15.6" customHeight="1">
      <c r="B38" s="704"/>
      <c r="C38" s="155"/>
      <c r="D38" s="455"/>
      <c r="E38" s="456"/>
      <c r="F38" s="150"/>
      <c r="G38" s="455"/>
      <c r="H38" s="456"/>
      <c r="I38" s="150"/>
      <c r="J38" s="455"/>
      <c r="K38" s="456"/>
      <c r="L38" s="150"/>
      <c r="M38" s="455"/>
      <c r="N38" s="456"/>
      <c r="O38" s="150"/>
      <c r="P38" s="455"/>
      <c r="Q38" s="456"/>
      <c r="R38" s="150"/>
      <c r="T38" s="330">
        <f t="shared" si="2"/>
        <v>0</v>
      </c>
      <c r="U38" s="182">
        <f t="shared" si="3"/>
        <v>0</v>
      </c>
      <c r="V38" s="334"/>
    </row>
    <row r="39" spans="2:22" ht="15.6" customHeight="1">
      <c r="B39" s="704"/>
      <c r="C39" s="155"/>
      <c r="D39" s="455"/>
      <c r="E39" s="456"/>
      <c r="F39" s="150"/>
      <c r="G39" s="455"/>
      <c r="H39" s="456"/>
      <c r="I39" s="150"/>
      <c r="J39" s="455"/>
      <c r="K39" s="456"/>
      <c r="L39" s="150"/>
      <c r="M39" s="455"/>
      <c r="N39" s="456"/>
      <c r="O39" s="150"/>
      <c r="P39" s="455"/>
      <c r="Q39" s="456"/>
      <c r="R39" s="150"/>
      <c r="T39" s="330">
        <f t="shared" si="2"/>
        <v>0</v>
      </c>
      <c r="U39" s="182">
        <f t="shared" si="3"/>
        <v>0</v>
      </c>
      <c r="V39" s="334"/>
    </row>
    <row r="40" spans="2:22" ht="15.6" customHeight="1">
      <c r="B40" s="704"/>
      <c r="C40" s="155"/>
      <c r="D40" s="455"/>
      <c r="E40" s="456"/>
      <c r="F40" s="150"/>
      <c r="G40" s="455"/>
      <c r="H40" s="456"/>
      <c r="I40" s="150"/>
      <c r="J40" s="455"/>
      <c r="K40" s="456"/>
      <c r="L40" s="150"/>
      <c r="M40" s="455"/>
      <c r="N40" s="456"/>
      <c r="O40" s="150"/>
      <c r="P40" s="455"/>
      <c r="Q40" s="456"/>
      <c r="R40" s="150"/>
      <c r="T40" s="330">
        <f t="shared" si="2"/>
        <v>0</v>
      </c>
      <c r="U40" s="182">
        <f t="shared" si="3"/>
        <v>0</v>
      </c>
      <c r="V40" s="334"/>
    </row>
    <row r="41" spans="2:22" ht="15.6" customHeight="1">
      <c r="B41" s="704"/>
      <c r="C41" s="155"/>
      <c r="D41" s="455"/>
      <c r="E41" s="456"/>
      <c r="F41" s="150"/>
      <c r="G41" s="455"/>
      <c r="H41" s="456"/>
      <c r="I41" s="150"/>
      <c r="J41" s="455"/>
      <c r="K41" s="456"/>
      <c r="L41" s="150"/>
      <c r="M41" s="455"/>
      <c r="N41" s="456"/>
      <c r="O41" s="150"/>
      <c r="P41" s="455"/>
      <c r="Q41" s="456"/>
      <c r="R41" s="150"/>
      <c r="T41" s="330">
        <f t="shared" si="2"/>
        <v>0</v>
      </c>
      <c r="U41" s="182">
        <f t="shared" si="3"/>
        <v>0</v>
      </c>
      <c r="V41" s="334"/>
    </row>
    <row r="42" spans="2:22" ht="15.6" customHeight="1">
      <c r="B42" s="704"/>
      <c r="C42" s="155"/>
      <c r="D42" s="455"/>
      <c r="E42" s="456"/>
      <c r="F42" s="150"/>
      <c r="G42" s="455"/>
      <c r="H42" s="456"/>
      <c r="I42" s="150"/>
      <c r="J42" s="455"/>
      <c r="K42" s="456"/>
      <c r="L42" s="150"/>
      <c r="M42" s="455"/>
      <c r="N42" s="456"/>
      <c r="O42" s="150"/>
      <c r="P42" s="455"/>
      <c r="Q42" s="456"/>
      <c r="R42" s="150"/>
      <c r="T42" s="330">
        <f t="shared" si="2"/>
        <v>0</v>
      </c>
      <c r="U42" s="182">
        <f t="shared" si="3"/>
        <v>0</v>
      </c>
      <c r="V42" s="334"/>
    </row>
    <row r="43" spans="2:22" ht="15.6" customHeight="1">
      <c r="B43" s="704"/>
      <c r="C43" s="156"/>
      <c r="D43" s="457"/>
      <c r="E43" s="458"/>
      <c r="F43" s="329"/>
      <c r="G43" s="457"/>
      <c r="H43" s="458"/>
      <c r="I43" s="329"/>
      <c r="J43" s="457"/>
      <c r="K43" s="458"/>
      <c r="L43" s="329"/>
      <c r="M43" s="457"/>
      <c r="N43" s="458"/>
      <c r="O43" s="329"/>
      <c r="P43" s="457"/>
      <c r="Q43" s="458"/>
      <c r="R43" s="329"/>
      <c r="T43" s="331">
        <f t="shared" si="2"/>
        <v>0</v>
      </c>
      <c r="U43" s="183">
        <f>SUM(E43,H43,K43,N43,Q43)</f>
        <v>0</v>
      </c>
      <c r="V43" s="159"/>
    </row>
    <row r="44" spans="2:22" s="29" customFormat="1" ht="15.6" customHeight="1">
      <c r="B44" s="339"/>
      <c r="C44" s="190" t="s">
        <v>623</v>
      </c>
      <c r="D44" s="461">
        <f>SUM(D22:D43)</f>
        <v>0</v>
      </c>
      <c r="E44" s="462">
        <f>SUM(E22:E43)</f>
        <v>0</v>
      </c>
      <c r="F44" s="191"/>
      <c r="G44" s="467">
        <f>SUM(G22:G43)</f>
        <v>0</v>
      </c>
      <c r="H44" s="468">
        <f>SUM(H22:H43)</f>
        <v>0</v>
      </c>
      <c r="I44" s="191"/>
      <c r="J44" s="467">
        <f>SUM(J22:J43)</f>
        <v>0</v>
      </c>
      <c r="K44" s="468">
        <f>SUM(K22:K43)</f>
        <v>0</v>
      </c>
      <c r="L44" s="191"/>
      <c r="M44" s="467">
        <f>SUM(M22:M43)</f>
        <v>0</v>
      </c>
      <c r="N44" s="468">
        <f>SUM(N22:N43)</f>
        <v>0</v>
      </c>
      <c r="O44" s="191"/>
      <c r="P44" s="467">
        <f>SUM(P22:P43)</f>
        <v>0</v>
      </c>
      <c r="Q44" s="468">
        <f>SUM(Q22:Q43)</f>
        <v>0</v>
      </c>
      <c r="R44" s="191"/>
      <c r="T44" s="192"/>
      <c r="U44" s="470">
        <f>SUM(U22:U43)</f>
        <v>0</v>
      </c>
      <c r="V44" s="191"/>
    </row>
    <row r="45" spans="2:22" s="30" customFormat="1" ht="15.6" customHeight="1">
      <c r="B45" s="40"/>
      <c r="C45" s="193" t="s">
        <v>174</v>
      </c>
      <c r="D45" s="463">
        <f>D20-D44</f>
        <v>0</v>
      </c>
      <c r="E45" s="464">
        <f>E20-E44</f>
        <v>0</v>
      </c>
      <c r="F45" s="172"/>
      <c r="G45" s="463">
        <f>G20-G44</f>
        <v>0</v>
      </c>
      <c r="H45" s="464">
        <f>H20-H44</f>
        <v>0</v>
      </c>
      <c r="I45" s="172"/>
      <c r="J45" s="463">
        <f>J20-J44</f>
        <v>0</v>
      </c>
      <c r="K45" s="464">
        <f>K20-K44</f>
        <v>0</v>
      </c>
      <c r="L45" s="173"/>
      <c r="M45" s="463">
        <f>M20-M44</f>
        <v>0</v>
      </c>
      <c r="N45" s="464">
        <f>N20-N44</f>
        <v>0</v>
      </c>
      <c r="O45" s="173"/>
      <c r="P45" s="463">
        <f>P20-P44</f>
        <v>0</v>
      </c>
      <c r="Q45" s="464">
        <f>Q20-Q44</f>
        <v>0</v>
      </c>
      <c r="R45" s="173"/>
      <c r="T45" s="160"/>
      <c r="U45" s="161"/>
      <c r="V45" s="162"/>
    </row>
    <row r="46" spans="2:22" ht="15.6" customHeight="1">
      <c r="B46" s="40"/>
      <c r="C46" s="157" t="str">
        <f>'Prévision annuelle'!A33</f>
        <v>Dépenses courantes</v>
      </c>
      <c r="D46" s="588"/>
      <c r="E46" s="589"/>
      <c r="F46" s="590"/>
      <c r="G46" s="588"/>
      <c r="H46" s="589"/>
      <c r="I46" s="590"/>
      <c r="J46" s="591"/>
      <c r="K46" s="592"/>
      <c r="L46" s="593"/>
      <c r="M46" s="591"/>
      <c r="N46" s="592"/>
      <c r="O46" s="593"/>
      <c r="P46" s="591"/>
      <c r="Q46" s="592"/>
      <c r="R46" s="593"/>
      <c r="T46" s="594" t="str">
        <f>C46</f>
        <v>Dépenses courantes</v>
      </c>
      <c r="U46" s="595"/>
      <c r="V46" s="596"/>
    </row>
    <row r="47" spans="2:22" ht="15.6" customHeight="1">
      <c r="B47" s="697" t="str">
        <f>'Prévision annuelle'!A33</f>
        <v>Dépenses courantes</v>
      </c>
      <c r="C47" s="154"/>
      <c r="D47" s="576"/>
      <c r="E47" s="577"/>
      <c r="F47" s="149"/>
      <c r="G47" s="576"/>
      <c r="H47" s="577"/>
      <c r="I47" s="149"/>
      <c r="J47" s="576"/>
      <c r="K47" s="577"/>
      <c r="L47" s="149"/>
      <c r="M47" s="576"/>
      <c r="N47" s="577"/>
      <c r="O47" s="149"/>
      <c r="P47" s="576"/>
      <c r="Q47" s="577"/>
      <c r="R47" s="149"/>
      <c r="T47" s="597">
        <f t="shared" ref="T47:T65" si="4">C47</f>
        <v>0</v>
      </c>
      <c r="U47" s="598">
        <f t="shared" ref="U47:U65" si="5">SUM(E47,H47,K47,N47,Q47)</f>
        <v>0</v>
      </c>
      <c r="V47" s="333"/>
    </row>
    <row r="48" spans="2:22" ht="15.6" customHeight="1">
      <c r="B48" s="697"/>
      <c r="C48" s="155"/>
      <c r="D48" s="455"/>
      <c r="E48" s="456"/>
      <c r="F48" s="150"/>
      <c r="G48" s="455"/>
      <c r="H48" s="456"/>
      <c r="I48" s="150"/>
      <c r="J48" s="455"/>
      <c r="K48" s="456"/>
      <c r="L48" s="150"/>
      <c r="M48" s="455"/>
      <c r="N48" s="456"/>
      <c r="O48" s="150"/>
      <c r="P48" s="455"/>
      <c r="Q48" s="456"/>
      <c r="R48" s="150"/>
      <c r="T48" s="332">
        <f t="shared" si="4"/>
        <v>0</v>
      </c>
      <c r="U48" s="182">
        <f t="shared" si="5"/>
        <v>0</v>
      </c>
      <c r="V48" s="334"/>
    </row>
    <row r="49" spans="2:22" ht="15.6" customHeight="1">
      <c r="B49" s="697"/>
      <c r="C49" s="155"/>
      <c r="D49" s="455"/>
      <c r="E49" s="456"/>
      <c r="F49" s="150"/>
      <c r="G49" s="455"/>
      <c r="H49" s="456"/>
      <c r="I49" s="150"/>
      <c r="J49" s="455"/>
      <c r="K49" s="456"/>
      <c r="L49" s="150"/>
      <c r="M49" s="455"/>
      <c r="N49" s="456"/>
      <c r="O49" s="150"/>
      <c r="P49" s="455"/>
      <c r="Q49" s="456"/>
      <c r="R49" s="150"/>
      <c r="T49" s="332">
        <f t="shared" si="4"/>
        <v>0</v>
      </c>
      <c r="U49" s="182">
        <f t="shared" si="5"/>
        <v>0</v>
      </c>
      <c r="V49" s="334"/>
    </row>
    <row r="50" spans="2:22" ht="15.6" customHeight="1">
      <c r="B50" s="697"/>
      <c r="C50" s="155"/>
      <c r="D50" s="455"/>
      <c r="E50" s="456"/>
      <c r="F50" s="150"/>
      <c r="G50" s="455"/>
      <c r="H50" s="456"/>
      <c r="I50" s="150"/>
      <c r="J50" s="455"/>
      <c r="K50" s="456"/>
      <c r="L50" s="150"/>
      <c r="M50" s="455"/>
      <c r="N50" s="456"/>
      <c r="O50" s="150"/>
      <c r="P50" s="455"/>
      <c r="Q50" s="456"/>
      <c r="R50" s="150"/>
      <c r="T50" s="332">
        <f t="shared" si="4"/>
        <v>0</v>
      </c>
      <c r="U50" s="182">
        <f t="shared" si="5"/>
        <v>0</v>
      </c>
      <c r="V50" s="334"/>
    </row>
    <row r="51" spans="2:22" ht="15.6" customHeight="1">
      <c r="B51" s="697"/>
      <c r="C51" s="155"/>
      <c r="D51" s="455"/>
      <c r="E51" s="456"/>
      <c r="F51" s="150"/>
      <c r="G51" s="455"/>
      <c r="H51" s="456"/>
      <c r="I51" s="150"/>
      <c r="J51" s="455"/>
      <c r="K51" s="456"/>
      <c r="L51" s="150"/>
      <c r="M51" s="455"/>
      <c r="N51" s="456"/>
      <c r="O51" s="150"/>
      <c r="P51" s="455"/>
      <c r="Q51" s="456"/>
      <c r="R51" s="150"/>
      <c r="T51" s="332">
        <f t="shared" si="4"/>
        <v>0</v>
      </c>
      <c r="U51" s="182">
        <f t="shared" si="5"/>
        <v>0</v>
      </c>
      <c r="V51" s="334"/>
    </row>
    <row r="52" spans="2:22" ht="15.6" customHeight="1">
      <c r="B52" s="697"/>
      <c r="C52" s="155"/>
      <c r="D52" s="455"/>
      <c r="E52" s="456"/>
      <c r="F52" s="150"/>
      <c r="G52" s="455"/>
      <c r="H52" s="456"/>
      <c r="I52" s="150"/>
      <c r="J52" s="455"/>
      <c r="K52" s="456"/>
      <c r="L52" s="150"/>
      <c r="M52" s="455"/>
      <c r="N52" s="456"/>
      <c r="O52" s="150"/>
      <c r="P52" s="455"/>
      <c r="Q52" s="456"/>
      <c r="R52" s="150"/>
      <c r="T52" s="332">
        <f t="shared" si="4"/>
        <v>0</v>
      </c>
      <c r="U52" s="182">
        <f t="shared" si="5"/>
        <v>0</v>
      </c>
      <c r="V52" s="334"/>
    </row>
    <row r="53" spans="2:22" ht="15.6" customHeight="1">
      <c r="B53" s="697"/>
      <c r="C53" s="155"/>
      <c r="D53" s="455"/>
      <c r="E53" s="456"/>
      <c r="F53" s="150"/>
      <c r="G53" s="455"/>
      <c r="H53" s="456"/>
      <c r="I53" s="150"/>
      <c r="J53" s="455"/>
      <c r="K53" s="456"/>
      <c r="L53" s="150"/>
      <c r="M53" s="455"/>
      <c r="N53" s="456"/>
      <c r="O53" s="150"/>
      <c r="P53" s="455"/>
      <c r="Q53" s="456"/>
      <c r="R53" s="150"/>
      <c r="T53" s="332">
        <f t="shared" si="4"/>
        <v>0</v>
      </c>
      <c r="U53" s="182">
        <f t="shared" si="5"/>
        <v>0</v>
      </c>
      <c r="V53" s="334"/>
    </row>
    <row r="54" spans="2:22" ht="15.6" customHeight="1">
      <c r="B54" s="697"/>
      <c r="C54" s="155"/>
      <c r="D54" s="455"/>
      <c r="E54" s="456"/>
      <c r="F54" s="150"/>
      <c r="G54" s="455"/>
      <c r="H54" s="456"/>
      <c r="I54" s="150"/>
      <c r="J54" s="455"/>
      <c r="K54" s="456"/>
      <c r="L54" s="150"/>
      <c r="M54" s="455"/>
      <c r="N54" s="456"/>
      <c r="O54" s="150"/>
      <c r="P54" s="455"/>
      <c r="Q54" s="456"/>
      <c r="R54" s="150"/>
      <c r="T54" s="332">
        <f t="shared" si="4"/>
        <v>0</v>
      </c>
      <c r="U54" s="182">
        <f t="shared" si="5"/>
        <v>0</v>
      </c>
      <c r="V54" s="334"/>
    </row>
    <row r="55" spans="2:22" ht="15.6" customHeight="1">
      <c r="B55" s="697"/>
      <c r="C55" s="155"/>
      <c r="D55" s="455"/>
      <c r="E55" s="456"/>
      <c r="F55" s="150"/>
      <c r="G55" s="455"/>
      <c r="H55" s="456"/>
      <c r="I55" s="150"/>
      <c r="J55" s="455"/>
      <c r="K55" s="456"/>
      <c r="L55" s="150"/>
      <c r="M55" s="455"/>
      <c r="N55" s="456"/>
      <c r="O55" s="150"/>
      <c r="P55" s="455"/>
      <c r="Q55" s="456"/>
      <c r="R55" s="150"/>
      <c r="T55" s="332">
        <f t="shared" si="4"/>
        <v>0</v>
      </c>
      <c r="U55" s="182">
        <f t="shared" si="5"/>
        <v>0</v>
      </c>
      <c r="V55" s="334"/>
    </row>
    <row r="56" spans="2:22" ht="15.6" customHeight="1">
      <c r="B56" s="697"/>
      <c r="C56" s="155"/>
      <c r="D56" s="455"/>
      <c r="E56" s="456"/>
      <c r="F56" s="150"/>
      <c r="G56" s="455"/>
      <c r="H56" s="456"/>
      <c r="I56" s="150"/>
      <c r="J56" s="455"/>
      <c r="K56" s="456"/>
      <c r="L56" s="150"/>
      <c r="M56" s="455"/>
      <c r="N56" s="456"/>
      <c r="O56" s="150"/>
      <c r="P56" s="455"/>
      <c r="Q56" s="456"/>
      <c r="R56" s="150"/>
      <c r="T56" s="332">
        <f t="shared" si="4"/>
        <v>0</v>
      </c>
      <c r="U56" s="182">
        <f t="shared" si="5"/>
        <v>0</v>
      </c>
      <c r="V56" s="334"/>
    </row>
    <row r="57" spans="2:22" ht="15.6" customHeight="1">
      <c r="B57" s="697"/>
      <c r="C57" s="155"/>
      <c r="D57" s="455"/>
      <c r="E57" s="456"/>
      <c r="F57" s="150"/>
      <c r="G57" s="455"/>
      <c r="H57" s="456"/>
      <c r="I57" s="150"/>
      <c r="J57" s="455"/>
      <c r="K57" s="456"/>
      <c r="L57" s="150"/>
      <c r="M57" s="455"/>
      <c r="N57" s="456"/>
      <c r="O57" s="150"/>
      <c r="P57" s="455"/>
      <c r="Q57" s="456"/>
      <c r="R57" s="150"/>
      <c r="T57" s="332">
        <f t="shared" si="4"/>
        <v>0</v>
      </c>
      <c r="U57" s="182">
        <f>SUM(E57,H57,K57,N57,Q57)</f>
        <v>0</v>
      </c>
      <c r="V57" s="334"/>
    </row>
    <row r="58" spans="2:22" ht="15.6" customHeight="1">
      <c r="B58" s="697"/>
      <c r="C58" s="155"/>
      <c r="D58" s="455"/>
      <c r="E58" s="456"/>
      <c r="F58" s="150"/>
      <c r="G58" s="455"/>
      <c r="H58" s="456"/>
      <c r="I58" s="150"/>
      <c r="J58" s="455"/>
      <c r="K58" s="456"/>
      <c r="L58" s="150"/>
      <c r="M58" s="455"/>
      <c r="N58" s="456"/>
      <c r="O58" s="150"/>
      <c r="P58" s="455"/>
      <c r="Q58" s="456"/>
      <c r="R58" s="150"/>
      <c r="T58" s="332">
        <f t="shared" si="4"/>
        <v>0</v>
      </c>
      <c r="U58" s="182">
        <f>SUM(E58,H58,K58,N58,Q58)</f>
        <v>0</v>
      </c>
      <c r="V58" s="334"/>
    </row>
    <row r="59" spans="2:22" ht="15.6" customHeight="1">
      <c r="B59" s="697"/>
      <c r="C59" s="155"/>
      <c r="D59" s="455"/>
      <c r="E59" s="456"/>
      <c r="F59" s="150"/>
      <c r="G59" s="455"/>
      <c r="H59" s="456"/>
      <c r="I59" s="150"/>
      <c r="J59" s="455"/>
      <c r="K59" s="456"/>
      <c r="L59" s="150"/>
      <c r="M59" s="455"/>
      <c r="N59" s="456"/>
      <c r="O59" s="150"/>
      <c r="P59" s="455"/>
      <c r="Q59" s="456"/>
      <c r="R59" s="150"/>
      <c r="T59" s="332">
        <f t="shared" si="4"/>
        <v>0</v>
      </c>
      <c r="U59" s="182">
        <f t="shared" si="5"/>
        <v>0</v>
      </c>
      <c r="V59" s="334"/>
    </row>
    <row r="60" spans="2:22" ht="15.6" customHeight="1">
      <c r="B60" s="697"/>
      <c r="C60" s="155"/>
      <c r="D60" s="455"/>
      <c r="E60" s="456"/>
      <c r="F60" s="150"/>
      <c r="G60" s="455"/>
      <c r="H60" s="456"/>
      <c r="I60" s="150"/>
      <c r="J60" s="455"/>
      <c r="K60" s="456"/>
      <c r="L60" s="150"/>
      <c r="M60" s="455"/>
      <c r="N60" s="456"/>
      <c r="O60" s="150"/>
      <c r="P60" s="455"/>
      <c r="Q60" s="456"/>
      <c r="R60" s="150"/>
      <c r="T60" s="332">
        <f t="shared" si="4"/>
        <v>0</v>
      </c>
      <c r="U60" s="182">
        <f t="shared" si="5"/>
        <v>0</v>
      </c>
      <c r="V60" s="334"/>
    </row>
    <row r="61" spans="2:22" ht="15.6" customHeight="1">
      <c r="B61" s="697"/>
      <c r="C61" s="155"/>
      <c r="D61" s="455"/>
      <c r="E61" s="456"/>
      <c r="F61" s="150"/>
      <c r="G61" s="455"/>
      <c r="H61" s="456"/>
      <c r="I61" s="150"/>
      <c r="J61" s="455"/>
      <c r="K61" s="456"/>
      <c r="L61" s="150"/>
      <c r="M61" s="455"/>
      <c r="N61" s="456"/>
      <c r="O61" s="150"/>
      <c r="P61" s="455"/>
      <c r="Q61" s="456"/>
      <c r="R61" s="150"/>
      <c r="T61" s="332">
        <f>C61</f>
        <v>0</v>
      </c>
      <c r="U61" s="182">
        <f t="shared" si="5"/>
        <v>0</v>
      </c>
      <c r="V61" s="334"/>
    </row>
    <row r="62" spans="2:22" ht="15.6" customHeight="1">
      <c r="B62" s="697"/>
      <c r="C62" s="155"/>
      <c r="D62" s="455"/>
      <c r="E62" s="456"/>
      <c r="F62" s="150"/>
      <c r="G62" s="455"/>
      <c r="H62" s="456"/>
      <c r="I62" s="150"/>
      <c r="J62" s="455"/>
      <c r="K62" s="456"/>
      <c r="L62" s="150"/>
      <c r="M62" s="455"/>
      <c r="N62" s="456"/>
      <c r="O62" s="150"/>
      <c r="P62" s="455"/>
      <c r="Q62" s="456"/>
      <c r="R62" s="150"/>
      <c r="T62" s="332">
        <f>C62</f>
        <v>0</v>
      </c>
      <c r="U62" s="182">
        <f t="shared" si="5"/>
        <v>0</v>
      </c>
      <c r="V62" s="334"/>
    </row>
    <row r="63" spans="2:22" ht="15.6" customHeight="1">
      <c r="B63" s="697"/>
      <c r="C63" s="155"/>
      <c r="D63" s="455"/>
      <c r="E63" s="456"/>
      <c r="F63" s="150"/>
      <c r="G63" s="455"/>
      <c r="H63" s="456"/>
      <c r="I63" s="150"/>
      <c r="J63" s="455"/>
      <c r="K63" s="456"/>
      <c r="L63" s="150"/>
      <c r="M63" s="455"/>
      <c r="N63" s="456"/>
      <c r="O63" s="150"/>
      <c r="P63" s="455"/>
      <c r="Q63" s="456"/>
      <c r="R63" s="150"/>
      <c r="T63" s="332">
        <f t="shared" si="4"/>
        <v>0</v>
      </c>
      <c r="U63" s="182">
        <f t="shared" si="5"/>
        <v>0</v>
      </c>
      <c r="V63" s="334"/>
    </row>
    <row r="64" spans="2:22" ht="15.6" customHeight="1">
      <c r="B64" s="697"/>
      <c r="C64" s="155"/>
      <c r="D64" s="455"/>
      <c r="E64" s="456"/>
      <c r="F64" s="150"/>
      <c r="G64" s="455"/>
      <c r="H64" s="456"/>
      <c r="I64" s="150"/>
      <c r="J64" s="455"/>
      <c r="K64" s="456"/>
      <c r="L64" s="150"/>
      <c r="M64" s="455"/>
      <c r="N64" s="456"/>
      <c r="O64" s="150"/>
      <c r="P64" s="455"/>
      <c r="Q64" s="456"/>
      <c r="R64" s="150"/>
      <c r="T64" s="332">
        <f t="shared" si="4"/>
        <v>0</v>
      </c>
      <c r="U64" s="182">
        <f t="shared" si="5"/>
        <v>0</v>
      </c>
      <c r="V64" s="334"/>
    </row>
    <row r="65" spans="1:47" ht="15.6" customHeight="1">
      <c r="B65" s="697"/>
      <c r="C65" s="156"/>
      <c r="D65" s="457"/>
      <c r="E65" s="458"/>
      <c r="F65" s="329"/>
      <c r="G65" s="457"/>
      <c r="H65" s="458"/>
      <c r="I65" s="329"/>
      <c r="J65" s="457"/>
      <c r="K65" s="458"/>
      <c r="L65" s="329"/>
      <c r="M65" s="457"/>
      <c r="N65" s="458"/>
      <c r="O65" s="329"/>
      <c r="P65" s="457"/>
      <c r="Q65" s="458"/>
      <c r="R65" s="329"/>
      <c r="T65" s="599">
        <f t="shared" si="4"/>
        <v>0</v>
      </c>
      <c r="U65" s="183">
        <f t="shared" si="5"/>
        <v>0</v>
      </c>
      <c r="V65" s="335"/>
    </row>
    <row r="66" spans="1:47" ht="15.6" customHeight="1">
      <c r="B66" s="40"/>
      <c r="C66" s="158" t="s">
        <v>145</v>
      </c>
      <c r="D66" s="465">
        <f>SUM(D47:D65)</f>
        <v>0</v>
      </c>
      <c r="E66" s="466">
        <f>SUM(E47:E65)</f>
        <v>0</v>
      </c>
      <c r="F66" s="152"/>
      <c r="G66" s="465">
        <f>SUM(G47:G65)</f>
        <v>0</v>
      </c>
      <c r="H66" s="466">
        <f>SUM(H47:H65)</f>
        <v>0</v>
      </c>
      <c r="I66" s="152"/>
      <c r="J66" s="465">
        <f>SUM(J47:J65)</f>
        <v>0</v>
      </c>
      <c r="K66" s="466">
        <f>SUM(K47:K65)</f>
        <v>0</v>
      </c>
      <c r="L66" s="153"/>
      <c r="M66" s="465">
        <f>SUM(M47:M65)</f>
        <v>0</v>
      </c>
      <c r="N66" s="466">
        <f>SUM(N47:N65)</f>
        <v>0</v>
      </c>
      <c r="O66" s="153"/>
      <c r="P66" s="465">
        <f>SUM(P47:P65)</f>
        <v>0</v>
      </c>
      <c r="Q66" s="466">
        <f>SUM(Q47:Q65)</f>
        <v>0</v>
      </c>
      <c r="R66" s="153"/>
      <c r="T66" s="163"/>
      <c r="U66" s="471">
        <f>SUM(U47:U65)</f>
        <v>0</v>
      </c>
      <c r="V66" s="164"/>
    </row>
    <row r="67" spans="1:47" s="24" customFormat="1" ht="15.6" customHeight="1">
      <c r="A67" s="30"/>
      <c r="B67" s="40"/>
      <c r="C67" s="603" t="s">
        <v>634</v>
      </c>
      <c r="D67" s="600">
        <f>D45-D66</f>
        <v>0</v>
      </c>
      <c r="E67" s="601">
        <f>E45-E66</f>
        <v>0</v>
      </c>
      <c r="F67" s="42"/>
      <c r="G67" s="600">
        <f>G45-G66</f>
        <v>0</v>
      </c>
      <c r="H67" s="601">
        <f>H45-H66</f>
        <v>0</v>
      </c>
      <c r="I67" s="42"/>
      <c r="J67" s="600">
        <f>J45-J66</f>
        <v>0</v>
      </c>
      <c r="K67" s="601">
        <f>K45-K66</f>
        <v>0</v>
      </c>
      <c r="L67" s="41"/>
      <c r="M67" s="600">
        <f>M45-M66</f>
        <v>0</v>
      </c>
      <c r="N67" s="601">
        <f>N45-N66</f>
        <v>0</v>
      </c>
      <c r="O67" s="41"/>
      <c r="P67" s="600">
        <f>P45-P66</f>
        <v>0</v>
      </c>
      <c r="Q67" s="601">
        <f>Q45-Q66</f>
        <v>0</v>
      </c>
      <c r="R67" s="41"/>
      <c r="S67" s="30"/>
      <c r="T67" s="194" t="s">
        <v>175</v>
      </c>
      <c r="U67" s="472">
        <f>U20-U44-U66</f>
        <v>0</v>
      </c>
      <c r="V67" s="195"/>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30" customHeight="1">
      <c r="A68" s="698" t="s">
        <v>579</v>
      </c>
      <c r="B68" s="698"/>
      <c r="C68" s="29"/>
      <c r="D68" s="29"/>
      <c r="E68" s="29"/>
      <c r="F68" s="43"/>
      <c r="G68" s="29"/>
      <c r="H68" s="29"/>
      <c r="I68" s="43"/>
      <c r="J68" s="29"/>
      <c r="K68" s="29"/>
      <c r="L68" s="29"/>
      <c r="M68" s="29"/>
      <c r="N68" s="29"/>
      <c r="O68" s="29"/>
      <c r="P68" s="29"/>
      <c r="Q68" s="29"/>
      <c r="R68" s="29"/>
      <c r="V68" s="473"/>
    </row>
    <row r="69" spans="1:47" s="30" customFormat="1" ht="31.2">
      <c r="A69" s="166" t="s">
        <v>152</v>
      </c>
      <c r="B69" s="167" t="s">
        <v>176</v>
      </c>
      <c r="C69" s="165" t="s">
        <v>569</v>
      </c>
      <c r="D69" s="717" t="s">
        <v>624</v>
      </c>
      <c r="E69" s="718"/>
      <c r="F69" s="120"/>
      <c r="G69" s="717" t="s">
        <v>625</v>
      </c>
      <c r="H69" s="718"/>
      <c r="I69" s="120"/>
      <c r="J69" s="717" t="s">
        <v>626</v>
      </c>
      <c r="K69" s="718"/>
      <c r="L69" s="121"/>
      <c r="M69" s="717" t="s">
        <v>627</v>
      </c>
      <c r="N69" s="718"/>
      <c r="O69" s="41"/>
      <c r="P69" s="717" t="s">
        <v>628</v>
      </c>
      <c r="Q69" s="718"/>
      <c r="R69" s="41"/>
    </row>
    <row r="70" spans="1:47" ht="15.6">
      <c r="A70" s="340">
        <f>Actifs!A10</f>
        <v>1</v>
      </c>
      <c r="B70" s="474"/>
      <c r="C70" s="341" t="str">
        <f>Actifs!B10</f>
        <v>Compte 1</v>
      </c>
      <c r="D70" s="476">
        <f>B70+SUMIF($F$14:$F$19,A70,$D$14:$D$19)-SUMIF($F$22:$F$43,A70,$D$22:$D$43)-SUMIF($F$47:$F$65,A70,$D$47:$D$65)</f>
        <v>0</v>
      </c>
      <c r="E70" s="477">
        <f>B70+SUMIF($F$14:$F$19,A70,$E$14:$E$19)-SUMIF($F$22:$F$43,A70,$E$22:$E$43)-SUMIF($F$47:$F$65,A70,$E$47:$E$65)</f>
        <v>0</v>
      </c>
      <c r="F70" s="122"/>
      <c r="G70" s="476">
        <f>D70+SUMIF($I$14:$I$19,A70,$G$14:$G$19)-SUMIF($I$22:$I$43,A70,$G$22:$G$43)-SUMIF($I$47:$I$65,A70,$G$47:$G$65)</f>
        <v>0</v>
      </c>
      <c r="H70" s="477">
        <f>E70+SUMIF($I$14:$I$19,A70,$H$14:$H$19)-SUMIF($I$22:$I$43,A70,$H$22:$H$43)-SUMIF($I$47:$I$65,A70,$H$47:$H$65)</f>
        <v>0</v>
      </c>
      <c r="I70" s="122"/>
      <c r="J70" s="476">
        <f>G70+SUMIF($L$14:$L$19,A70,$J$14:$J$19)-SUMIF($L$22:$L$43,A70,$J$22:$J$43)-SUMIF($L$47:$L$65,A70,$J$47:$J$65)</f>
        <v>0</v>
      </c>
      <c r="K70" s="477">
        <f>H70+SUMIF($L$14:$L$19,A70,$K$14:$K$19)-SUMIF($L$22:$L$43,A70,$K$22:$K$43)-SUMIF($L$47:$L$65,A70,$K$47:$K$65)</f>
        <v>0</v>
      </c>
      <c r="L70" s="123"/>
      <c r="M70" s="476">
        <f>J70+SUMIF($O$14:$O$19,A70,$M$14:$M$19)-SUMIF($O$22:$O$43,A70,$M$22:$M$43)-SUMIF($O$47:$O$65,A70,$M$47:$M$65)</f>
        <v>0</v>
      </c>
      <c r="N70" s="477">
        <f>K70+SUMIF($O$14:$O$19,A70,$N$14:$N$19)-SUMIF($O$22:$O$43,A70,$N$22:$N$43)-SUMIF($O$47:$O$65,A70,$N$47:$N$65)</f>
        <v>0</v>
      </c>
      <c r="P70" s="476">
        <f>M70+SUMIF($R$14:$R$19,A70,$P$14:$P$19)-SUMIF($R$22:$R$43,A70,$P$22:$P$43)-SUMIF($R$47:$R$65,A70,$P$47:$P$65)</f>
        <v>0</v>
      </c>
      <c r="Q70" s="477">
        <f>N70+SUMIF($R$14:$R$19,A70,$Q$14:$Q$19)-SUMIF($R$22:$R$43,A70,$Q$22:$Q$43)-SUMIF($R$47:$R$65,A70,$Q$47:$Q$65)</f>
        <v>0</v>
      </c>
      <c r="T70" s="30"/>
      <c r="U70" s="30"/>
      <c r="V70" s="30"/>
    </row>
    <row r="71" spans="1:47" ht="15.6">
      <c r="A71" s="340">
        <f>Actifs!A11</f>
        <v>2</v>
      </c>
      <c r="B71" s="474"/>
      <c r="C71" s="341" t="str">
        <f>Actifs!B11</f>
        <v>Compte 2</v>
      </c>
      <c r="D71" s="476">
        <f t="shared" ref="D71:D74" si="6">B71+SUMIF($F$14:$F$19,A71,$D$14:$D$19)-SUMIF($F$22:$F$43,A71,$D$22:$D$43)-SUMIF($F$47:$F$65,A71,$D$47:$D$65)</f>
        <v>0</v>
      </c>
      <c r="E71" s="477">
        <f t="shared" ref="E71:E74" si="7">B71+SUMIF($F$14:$F$19,A71,$E$14:$E$19)-SUMIF($F$22:$F$43,A71,$E$22:$E$43)-SUMIF($F$47:$F$65,A71,$E$47:$E$65)</f>
        <v>0</v>
      </c>
      <c r="G71" s="476">
        <f t="shared" ref="G71:G75" si="8">D71+SUMIF($I$14:$I$19,A71,$G$14:$G$19)-SUMIF($I$22:$I$43,A71,$G$22:$G$43)-SUMIF($I$47:$I$65,A71,$G$47:$G$65)</f>
        <v>0</v>
      </c>
      <c r="H71" s="477">
        <f t="shared" ref="H71:H75" si="9">E71+SUMIF($I$14:$I$19,A71,$H$14:$H$19)-SUMIF($I$22:$I$43,A71,$H$22:$H$43)-SUMIF($I$47:$I$65,A71,$H$47:$H$65)</f>
        <v>0</v>
      </c>
      <c r="J71" s="476">
        <f t="shared" ref="J71:J74" si="10">G71+SUMIF($L$14:$L$19,A71,$J$14:$J$19)-SUMIF($L$22:$L$43,A71,$J$22:$J$43)-SUMIF($L$47:$L$65,A71,$J$47:$J$65)</f>
        <v>0</v>
      </c>
      <c r="K71" s="477">
        <f t="shared" ref="K71:K75" si="11">H71+SUMIF($L$14:$L$19,A71,$K$14:$K$19)-SUMIF($L$22:$L$43,A71,$K$22:$K$43)-SUMIF($L$47:$L$65,A71,$K$47:$K$65)</f>
        <v>0</v>
      </c>
      <c r="M71" s="476">
        <f t="shared" ref="M71:M74" si="12">J71+SUMIF($O$14:$O$19,A71,$M$14:$M$19)-SUMIF($O$22:$O$43,A71,$M$22:$M$43)-SUMIF($O$47:$O$65,A71,$M$47:$M$65)</f>
        <v>0</v>
      </c>
      <c r="N71" s="477">
        <f t="shared" ref="N71:N74" si="13">K71+SUMIF($O$14:$O$19,A71,$N$14:$N$19)-SUMIF($O$22:$O$43,A71,$N$22:$N$43)-SUMIF($O$47:$O$65,A71,$N$47:$N$65)</f>
        <v>0</v>
      </c>
      <c r="P71" s="476">
        <f t="shared" ref="P71:P74" si="14">M71+SUMIF($R$14:$R$19,A71,$P$14:$P$19)-SUMIF($R$22:$R$43,A71,$P$22:$P$43)-SUMIF($R$47:$R$65,A71,$P$47:$P$65)</f>
        <v>0</v>
      </c>
      <c r="Q71" s="477">
        <f t="shared" ref="Q71:Q74" si="15">N71+SUMIF($R$14:$R$19,A71,$Q$14:$Q$19)-SUMIF($R$22:$R$43,A71,$Q$22:$Q$43)-SUMIF($R$47:$R$65,A71,$Q$47:$Q$65)</f>
        <v>0</v>
      </c>
      <c r="T71" s="30"/>
      <c r="U71" s="30"/>
      <c r="V71" s="30"/>
    </row>
    <row r="72" spans="1:47" ht="15.6">
      <c r="A72" s="340">
        <f>Actifs!A12</f>
        <v>3</v>
      </c>
      <c r="B72" s="474"/>
      <c r="C72" s="341" t="str">
        <f>Actifs!B12</f>
        <v>Compte 3</v>
      </c>
      <c r="D72" s="476">
        <f t="shared" si="6"/>
        <v>0</v>
      </c>
      <c r="E72" s="477">
        <f t="shared" si="7"/>
        <v>0</v>
      </c>
      <c r="G72" s="476">
        <f t="shared" si="8"/>
        <v>0</v>
      </c>
      <c r="H72" s="477">
        <f t="shared" si="9"/>
        <v>0</v>
      </c>
      <c r="J72" s="476">
        <f t="shared" si="10"/>
        <v>0</v>
      </c>
      <c r="K72" s="477">
        <f t="shared" si="11"/>
        <v>0</v>
      </c>
      <c r="M72" s="476">
        <f t="shared" si="12"/>
        <v>0</v>
      </c>
      <c r="N72" s="477">
        <f t="shared" si="13"/>
        <v>0</v>
      </c>
      <c r="P72" s="476">
        <f>M72+SUMIF($R$14:$R$19,A72,$P$14:$P$19)-SUMIF($R$22:$R$43,A72,$P$22:$P$43)-SUMIF($R$47:$R$65,A72,$P$47:$P$65)</f>
        <v>0</v>
      </c>
      <c r="Q72" s="477">
        <f t="shared" si="15"/>
        <v>0</v>
      </c>
      <c r="S72" s="699" t="s">
        <v>580</v>
      </c>
      <c r="T72" s="699"/>
      <c r="U72" s="30"/>
      <c r="V72" s="30"/>
    </row>
    <row r="73" spans="1:47" ht="15.6">
      <c r="A73" s="340">
        <f>Actifs!A13</f>
        <v>4</v>
      </c>
      <c r="B73" s="474"/>
      <c r="C73" s="341" t="str">
        <f>Actifs!B13</f>
        <v>Compte 4</v>
      </c>
      <c r="D73" s="476">
        <f t="shared" si="6"/>
        <v>0</v>
      </c>
      <c r="E73" s="477">
        <f t="shared" si="7"/>
        <v>0</v>
      </c>
      <c r="G73" s="476">
        <f t="shared" si="8"/>
        <v>0</v>
      </c>
      <c r="H73" s="477">
        <f t="shared" si="9"/>
        <v>0</v>
      </c>
      <c r="J73" s="476">
        <f t="shared" si="10"/>
        <v>0</v>
      </c>
      <c r="K73" s="477">
        <f t="shared" si="11"/>
        <v>0</v>
      </c>
      <c r="M73" s="476">
        <f t="shared" si="12"/>
        <v>0</v>
      </c>
      <c r="N73" s="477">
        <f t="shared" si="13"/>
        <v>0</v>
      </c>
      <c r="P73" s="476">
        <f t="shared" si="14"/>
        <v>0</v>
      </c>
      <c r="Q73" s="477">
        <f t="shared" si="15"/>
        <v>0</v>
      </c>
      <c r="S73" s="699"/>
      <c r="T73" s="699"/>
      <c r="U73" s="30"/>
      <c r="V73" s="30"/>
    </row>
    <row r="74" spans="1:47" ht="15.6">
      <c r="A74" s="340">
        <f>Actifs!A14</f>
        <v>5</v>
      </c>
      <c r="B74" s="474"/>
      <c r="C74" s="341" t="str">
        <f>Actifs!B14</f>
        <v>Compte 5</v>
      </c>
      <c r="D74" s="476">
        <f t="shared" si="6"/>
        <v>0</v>
      </c>
      <c r="E74" s="477">
        <f t="shared" si="7"/>
        <v>0</v>
      </c>
      <c r="G74" s="476">
        <f t="shared" si="8"/>
        <v>0</v>
      </c>
      <c r="H74" s="477">
        <f t="shared" si="9"/>
        <v>0</v>
      </c>
      <c r="J74" s="476">
        <f t="shared" si="10"/>
        <v>0</v>
      </c>
      <c r="K74" s="477">
        <f t="shared" si="11"/>
        <v>0</v>
      </c>
      <c r="M74" s="476">
        <f t="shared" si="12"/>
        <v>0</v>
      </c>
      <c r="N74" s="477">
        <f t="shared" si="13"/>
        <v>0</v>
      </c>
      <c r="P74" s="476">
        <f t="shared" si="14"/>
        <v>0</v>
      </c>
      <c r="Q74" s="477">
        <f t="shared" si="15"/>
        <v>0</v>
      </c>
      <c r="S74" s="699"/>
      <c r="T74" s="699"/>
      <c r="U74" s="30"/>
      <c r="V74" s="30"/>
    </row>
    <row r="75" spans="1:47" ht="15.6">
      <c r="A75" s="342">
        <f>Actifs!A15</f>
        <v>6</v>
      </c>
      <c r="B75" s="475"/>
      <c r="C75" s="343" t="str">
        <f>Actifs!B15</f>
        <v>Compte 6</v>
      </c>
      <c r="D75" s="478">
        <f>B75+SUMIF($F$14:$F$19,A75,$D$14:$D$19)-SUMIF($F$22:$F$43,A75,$D$22:$D$43)-SUMIF($F$47:$F$65,A75,$D$47:$D$65)</f>
        <v>0</v>
      </c>
      <c r="E75" s="479">
        <f>B75+SUMIF($F$14:$F$19,A75,$E$14:$E$19)-SUMIF($F$22:$F$43,A75,$E$22:$E$43)-SUMIF($F$47:$F$65,A75,$E$47:$E$65)</f>
        <v>0</v>
      </c>
      <c r="G75" s="478">
        <f t="shared" si="8"/>
        <v>0</v>
      </c>
      <c r="H75" s="479">
        <f t="shared" si="9"/>
        <v>0</v>
      </c>
      <c r="J75" s="478">
        <f>G75+SUMIF($L$14:$L$19,A75,$J$14:$J$19)-SUMIF($L$22:$L$43,A75,$J$22:$J$43)-SUMIF($L$47:$L$65,A75,$J$47:$J$65)</f>
        <v>0</v>
      </c>
      <c r="K75" s="602">
        <f t="shared" si="11"/>
        <v>0</v>
      </c>
      <c r="M75" s="478">
        <f>J75+SUMIF($O$14:$O$19,A75,$M$14:$M$19)-SUMIF($O$22:$O$43,A75,$M$22:$M$43)-SUMIF($O$47:$O$65,A75,$M$47:$M$65)</f>
        <v>0</v>
      </c>
      <c r="N75" s="479">
        <f>K75+SUMIF($O$14:$O$19,A75,$N$14:$N$19)-SUMIF($O$22:$O$43,A75,$N$22:$N$43)-SUMIF($O$47:$O$65,A75,$N$47:$N$65)</f>
        <v>0</v>
      </c>
      <c r="P75" s="478">
        <f>M75+SUMIF($R$14:$R$19,A75,$P$14:$P$19)-SUMIF($R$22:$R$43,A75,$P$22:$P$43)-SUMIF($R$47:$R$65,A75,$P$47:$P$65)</f>
        <v>0</v>
      </c>
      <c r="Q75" s="479">
        <f>N75+SUMIF($R$14:$R$19,A75,$Q$14:$Q$19)-SUMIF($R$22:$R$43,A75,$Q$22:$Q$43)-SUMIF($R$47:$R$65,A75,$Q$47:$Q$65)</f>
        <v>0</v>
      </c>
      <c r="S75" s="699"/>
      <c r="T75" s="699"/>
      <c r="U75" s="30"/>
      <c r="V75" s="30"/>
    </row>
    <row r="76" spans="1:47" ht="15.6">
      <c r="B76" s="480">
        <f>SUM(B70:B75)</f>
        <v>0</v>
      </c>
      <c r="D76" s="480">
        <f>SUM(D70:D75)</f>
        <v>0</v>
      </c>
      <c r="E76" s="464">
        <f>SUM(E70:E75)</f>
        <v>0</v>
      </c>
      <c r="G76" s="480">
        <f>SUM(G70:G75)</f>
        <v>0</v>
      </c>
      <c r="H76" s="480">
        <f>SUM(H70:H75)</f>
        <v>0</v>
      </c>
      <c r="J76" s="480">
        <f>SUM(J70:J75)</f>
        <v>0</v>
      </c>
      <c r="K76" s="464">
        <f>SUM(K70:K75)</f>
        <v>0</v>
      </c>
      <c r="M76" s="480">
        <f>SUM(M70:M75)</f>
        <v>0</v>
      </c>
      <c r="N76" s="481">
        <f>SUM(N70:N75)</f>
        <v>0</v>
      </c>
      <c r="P76" s="480">
        <f>SUM(P70:P75)</f>
        <v>0</v>
      </c>
      <c r="Q76" s="464">
        <f>SUM(Q70:Q75)</f>
        <v>0</v>
      </c>
      <c r="S76" s="699"/>
      <c r="T76" s="699"/>
      <c r="U76" s="30"/>
      <c r="V76" s="30"/>
    </row>
    <row r="77" spans="1:47">
      <c r="J77" s="48"/>
      <c r="K77" s="48"/>
    </row>
    <row r="78" spans="1:47" ht="15.6">
      <c r="C78" s="30"/>
      <c r="D78" s="652" t="s">
        <v>499</v>
      </c>
      <c r="E78" s="652"/>
      <c r="F78" s="652"/>
      <c r="G78" s="652"/>
      <c r="H78" s="652"/>
      <c r="I78" s="652"/>
      <c r="J78" s="652"/>
      <c r="K78" s="652"/>
      <c r="L78" s="652"/>
      <c r="M78" s="652"/>
      <c r="N78" s="108"/>
      <c r="O78" s="108"/>
      <c r="P78" s="108"/>
      <c r="Q78" s="108"/>
      <c r="R78" s="108"/>
      <c r="S78" s="108"/>
    </row>
  </sheetData>
  <sheetProtection algorithmName="SHA-512" hashValue="VeV8FGIaEZJ74P8Bi8QfIzoHrk54wMmC70Cd+DrX2rC5zFnd2Fh5RQszE94K3+Z696S5mm/FS8f8sv7oMlvpQw==" saltValue="rPk8PLpoM6W3Z4wyf2l3Qw==" spinCount="100000" sheet="1" objects="1" scenarios="1"/>
  <mergeCells count="19">
    <mergeCell ref="D78:M78"/>
    <mergeCell ref="C3:C4"/>
    <mergeCell ref="J2:R2"/>
    <mergeCell ref="J3:R3"/>
    <mergeCell ref="J4:R4"/>
    <mergeCell ref="J5:R5"/>
    <mergeCell ref="D69:E69"/>
    <mergeCell ref="G69:H69"/>
    <mergeCell ref="J69:K69"/>
    <mergeCell ref="M69:N69"/>
    <mergeCell ref="P69:Q69"/>
    <mergeCell ref="B47:B65"/>
    <mergeCell ref="A68:B68"/>
    <mergeCell ref="S72:T76"/>
    <mergeCell ref="A7:B9"/>
    <mergeCell ref="V7:V9"/>
    <mergeCell ref="C8:C9"/>
    <mergeCell ref="B14:B19"/>
    <mergeCell ref="B22:B43"/>
  </mergeCells>
  <dataValidations count="2">
    <dataValidation type="list" allowBlank="1" showInputMessage="1" showErrorMessage="1" sqref="R47:R65 I22:I43 I14:I19 F14:F19 F47:F65 F22:F43 I47:I65 O14:O19 R14:R19 L14:L19 O22:O43 R22:R43 L22:L43 O47:O65 L47:L65" xr:uid="{E209FFC8-0A1F-4924-8F1B-552ADFB63514}">
      <formula1>"1,2,3,4,5,6"</formula1>
    </dataValidation>
    <dataValidation type="list" allowBlank="1" showInputMessage="1" showErrorMessage="1" sqref="V22:V43" xr:uid="{379B5EF7-C1E3-4D7C-928F-3FC87B583133}">
      <formula1>Obligations_Liste</formula1>
    </dataValidation>
  </dataValidations>
  <hyperlinks>
    <hyperlink ref="C3:C4" location="Deb_Bilan" display="Retour au bilan" xr:uid="{60578BF4-1E5B-45B0-A32E-824E8EDE5A97}"/>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D3EC9C2-37C3-4084-91F7-DA38318BE161}">
          <x14:formula1>
            <xm:f>'Bilan annuel'!$A$32:$A$50</xm:f>
          </x14:formula1>
          <xm:sqref>V47:V65</xm:sqref>
        </x14:dataValidation>
        <x14:dataValidation type="list" allowBlank="1" showInputMessage="1" showErrorMessage="1" xr:uid="{23D2142C-9BE2-4DFE-97A7-4D82273465B2}">
          <x14:formula1>
            <xm:f>'Bilan annuel'!$A$9:$A$14</xm:f>
          </x14:formula1>
          <xm:sqref>V14:V19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EAFB3-9F34-4D55-8E25-B5F91866AB2C}">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705" t="s">
        <v>12</v>
      </c>
      <c r="K2" s="706"/>
      <c r="L2" s="706"/>
      <c r="M2" s="706"/>
      <c r="N2" s="706"/>
      <c r="O2" s="706"/>
      <c r="P2" s="706"/>
      <c r="Q2" s="706"/>
      <c r="R2" s="707"/>
      <c r="W2" s="116"/>
      <c r="X2" s="116"/>
      <c r="Y2" s="116"/>
      <c r="Z2" s="117"/>
      <c r="AA2" s="116"/>
      <c r="AB2" s="116"/>
      <c r="AC2" s="116"/>
    </row>
    <row r="3" spans="1:29" ht="15.6" customHeight="1">
      <c r="C3" s="635" t="s">
        <v>577</v>
      </c>
      <c r="D3" s="111"/>
      <c r="G3" s="107" t="s">
        <v>75</v>
      </c>
      <c r="H3" s="313">
        <f>'Bilan annuel'!C3</f>
        <v>0</v>
      </c>
      <c r="J3" s="708"/>
      <c r="K3" s="709"/>
      <c r="L3" s="709"/>
      <c r="M3" s="709"/>
      <c r="N3" s="709"/>
      <c r="O3" s="709"/>
      <c r="P3" s="709"/>
      <c r="Q3" s="709"/>
      <c r="R3" s="710"/>
      <c r="W3" s="318"/>
      <c r="X3" s="318"/>
      <c r="Y3" s="318"/>
      <c r="Z3" s="318"/>
      <c r="AA3" s="318"/>
      <c r="AB3" s="318"/>
      <c r="AC3" s="318"/>
    </row>
    <row r="4" spans="1:29" ht="15.6" customHeight="1" thickBot="1">
      <c r="B4" s="75"/>
      <c r="C4" s="636"/>
      <c r="D4" s="114"/>
      <c r="E4" s="114"/>
      <c r="F4" s="114"/>
      <c r="G4" s="114"/>
      <c r="H4" s="114"/>
      <c r="I4" s="115"/>
      <c r="J4" s="711"/>
      <c r="K4" s="712"/>
      <c r="L4" s="712"/>
      <c r="M4" s="712"/>
      <c r="N4" s="712"/>
      <c r="O4" s="712"/>
      <c r="P4" s="712"/>
      <c r="Q4" s="712"/>
      <c r="R4" s="713"/>
      <c r="W4" s="318"/>
      <c r="X4" s="318"/>
      <c r="Y4" s="318"/>
      <c r="Z4" s="318"/>
      <c r="AA4" s="318"/>
      <c r="AB4" s="318"/>
      <c r="AC4" s="318"/>
    </row>
    <row r="5" spans="1:29" ht="15.6" customHeight="1">
      <c r="D5" s="114"/>
      <c r="E5" s="114"/>
      <c r="F5" s="114"/>
      <c r="G5" s="114"/>
      <c r="H5" s="114"/>
      <c r="I5" s="115"/>
      <c r="J5" s="714"/>
      <c r="K5" s="715"/>
      <c r="L5" s="715"/>
      <c r="M5" s="715"/>
      <c r="N5" s="715"/>
      <c r="O5" s="715"/>
      <c r="P5" s="715"/>
      <c r="Q5" s="715"/>
      <c r="R5" s="716"/>
      <c r="S5" s="35"/>
      <c r="W5" s="318"/>
      <c r="X5" s="318"/>
      <c r="Y5" s="318"/>
      <c r="Z5" s="318"/>
      <c r="AA5" s="318"/>
      <c r="AB5" s="318"/>
      <c r="AC5" s="318"/>
    </row>
    <row r="6" spans="1:29" ht="15.6" customHeight="1">
      <c r="D6" s="38"/>
      <c r="E6" s="64"/>
      <c r="S6" s="35"/>
      <c r="W6" s="318"/>
      <c r="X6" s="318"/>
      <c r="Y6" s="318"/>
      <c r="Z6" s="318"/>
      <c r="AA6" s="318"/>
      <c r="AB6" s="318"/>
      <c r="AC6" s="318"/>
    </row>
    <row r="7" spans="1:29" ht="15.6" customHeight="1">
      <c r="A7" s="700" t="s">
        <v>578</v>
      </c>
      <c r="B7" s="700"/>
      <c r="D7" s="112" t="s">
        <v>162</v>
      </c>
      <c r="E7" s="319"/>
      <c r="F7" s="43"/>
      <c r="G7" s="112" t="s">
        <v>163</v>
      </c>
      <c r="H7" s="112"/>
      <c r="I7" s="43"/>
      <c r="J7" s="112" t="s">
        <v>164</v>
      </c>
      <c r="K7" s="112"/>
      <c r="L7" s="29"/>
      <c r="M7" s="112" t="s">
        <v>165</v>
      </c>
      <c r="N7" s="112"/>
      <c r="O7" s="112"/>
      <c r="P7" s="112" t="s">
        <v>166</v>
      </c>
      <c r="Q7" s="112"/>
      <c r="R7" s="112"/>
      <c r="S7" s="35"/>
      <c r="T7" s="336"/>
      <c r="U7" s="336"/>
      <c r="V7" s="701" t="s">
        <v>632</v>
      </c>
      <c r="W7" s="319"/>
      <c r="X7" s="319"/>
      <c r="Y7" s="319"/>
      <c r="Z7" s="319"/>
      <c r="AA7" s="319"/>
      <c r="AB7" s="319"/>
      <c r="AC7" s="319"/>
    </row>
    <row r="8" spans="1:29" ht="15.6" customHeight="1">
      <c r="A8" s="700"/>
      <c r="B8" s="700"/>
      <c r="C8" s="702" t="s">
        <v>177</v>
      </c>
      <c r="D8" s="113" t="s">
        <v>167</v>
      </c>
      <c r="E8" s="118"/>
      <c r="F8" s="42"/>
      <c r="G8" s="113" t="s">
        <v>167</v>
      </c>
      <c r="H8" s="337" t="str">
        <f>IF(E9&lt;&gt;0,E9+1,"")</f>
        <v/>
      </c>
      <c r="I8" s="42"/>
      <c r="J8" s="113" t="s">
        <v>167</v>
      </c>
      <c r="K8" s="337" t="str">
        <f>IF(H9&lt;&gt;0,H9+1,"")</f>
        <v/>
      </c>
      <c r="L8" s="41"/>
      <c r="M8" s="113" t="s">
        <v>167</v>
      </c>
      <c r="N8" s="337" t="str">
        <f>IF(K9&lt;&gt;0,K9+1,"")</f>
        <v/>
      </c>
      <c r="P8" s="113" t="s">
        <v>167</v>
      </c>
      <c r="Q8" s="337" t="str">
        <f>IF(N9&lt;&gt;0,N9+1,"")</f>
        <v/>
      </c>
      <c r="S8" s="35"/>
      <c r="T8" s="336"/>
      <c r="U8" s="336"/>
      <c r="V8" s="701"/>
    </row>
    <row r="9" spans="1:29" ht="15.6" customHeight="1">
      <c r="A9" s="700"/>
      <c r="B9" s="700"/>
      <c r="C9" s="702"/>
      <c r="D9" s="113" t="s">
        <v>168</v>
      </c>
      <c r="E9" s="119"/>
      <c r="G9" s="113" t="s">
        <v>168</v>
      </c>
      <c r="H9" s="119"/>
      <c r="J9" s="113" t="s">
        <v>168</v>
      </c>
      <c r="K9" s="119"/>
      <c r="M9" s="113" t="s">
        <v>168</v>
      </c>
      <c r="N9" s="119"/>
      <c r="O9" s="41"/>
      <c r="P9" s="113" t="s">
        <v>168</v>
      </c>
      <c r="Q9" s="119"/>
      <c r="R9" s="41"/>
      <c r="S9" s="35"/>
      <c r="T9" s="336"/>
      <c r="U9" s="336"/>
      <c r="V9" s="701"/>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68" t="s">
        <v>171</v>
      </c>
      <c r="E11" s="569" t="s">
        <v>172</v>
      </c>
      <c r="F11" s="570" t="s">
        <v>152</v>
      </c>
      <c r="G11" s="568" t="s">
        <v>171</v>
      </c>
      <c r="H11" s="569" t="s">
        <v>172</v>
      </c>
      <c r="I11" s="570" t="s">
        <v>152</v>
      </c>
      <c r="J11" s="568" t="s">
        <v>171</v>
      </c>
      <c r="K11" s="569" t="s">
        <v>172</v>
      </c>
      <c r="L11" s="570" t="s">
        <v>152</v>
      </c>
      <c r="M11" s="568" t="s">
        <v>171</v>
      </c>
      <c r="N11" s="569" t="s">
        <v>172</v>
      </c>
      <c r="O11" s="570" t="s">
        <v>152</v>
      </c>
      <c r="P11" s="568" t="s">
        <v>171</v>
      </c>
      <c r="Q11" s="569" t="s">
        <v>172</v>
      </c>
      <c r="R11" s="570" t="s">
        <v>152</v>
      </c>
      <c r="S11" s="35"/>
      <c r="T11" s="35"/>
      <c r="U11" s="35"/>
    </row>
    <row r="12" spans="1:29" s="30" customFormat="1" ht="15.6" customHeight="1">
      <c r="B12" s="338"/>
      <c r="C12" s="604" t="s">
        <v>635</v>
      </c>
      <c r="D12" s="571">
        <f>B76</f>
        <v>0</v>
      </c>
      <c r="E12" s="572">
        <f>D12</f>
        <v>0</v>
      </c>
      <c r="F12" s="573"/>
      <c r="G12" s="574">
        <f>D67</f>
        <v>0</v>
      </c>
      <c r="H12" s="575">
        <f>E67</f>
        <v>0</v>
      </c>
      <c r="I12" s="573"/>
      <c r="J12" s="574">
        <f>G67</f>
        <v>0</v>
      </c>
      <c r="K12" s="575">
        <f>H67</f>
        <v>0</v>
      </c>
      <c r="L12" s="573"/>
      <c r="M12" s="574">
        <f>J67</f>
        <v>0</v>
      </c>
      <c r="N12" s="575">
        <f>K67</f>
        <v>0</v>
      </c>
      <c r="O12" s="573"/>
      <c r="P12" s="574">
        <f>M67</f>
        <v>0</v>
      </c>
      <c r="Q12" s="575">
        <f>N67</f>
        <v>0</v>
      </c>
      <c r="R12" s="573"/>
      <c r="T12" s="174"/>
      <c r="U12" s="175" t="s">
        <v>169</v>
      </c>
      <c r="V12" s="36" t="s">
        <v>170</v>
      </c>
    </row>
    <row r="13" spans="1:29" s="37" customFormat="1" ht="15.6" customHeight="1">
      <c r="B13" s="176"/>
      <c r="C13" s="177" t="str">
        <f>'Prévision annuelle'!A10</f>
        <v>Revenus</v>
      </c>
      <c r="D13" s="178"/>
      <c r="E13" s="179"/>
      <c r="F13" s="180"/>
      <c r="G13" s="178"/>
      <c r="H13" s="179"/>
      <c r="I13" s="180"/>
      <c r="J13" s="178"/>
      <c r="K13" s="179"/>
      <c r="L13" s="180"/>
      <c r="M13" s="178"/>
      <c r="N13" s="179"/>
      <c r="O13" s="180"/>
      <c r="P13" s="178"/>
      <c r="Q13" s="179"/>
      <c r="R13" s="180"/>
      <c r="T13" s="181" t="str">
        <f>C13</f>
        <v>Revenus</v>
      </c>
      <c r="U13" s="179"/>
      <c r="V13" s="180"/>
    </row>
    <row r="14" spans="1:29" ht="15.6" customHeight="1">
      <c r="B14" s="703" t="str">
        <f>'Prévision annuelle'!A10</f>
        <v>Revenus</v>
      </c>
      <c r="C14" s="154"/>
      <c r="D14" s="576"/>
      <c r="E14" s="577"/>
      <c r="F14" s="149"/>
      <c r="G14" s="576"/>
      <c r="H14" s="577"/>
      <c r="I14" s="149"/>
      <c r="J14" s="576"/>
      <c r="K14" s="577"/>
      <c r="L14" s="149"/>
      <c r="M14" s="576"/>
      <c r="N14" s="577"/>
      <c r="O14" s="149"/>
      <c r="P14" s="576"/>
      <c r="Q14" s="577"/>
      <c r="R14" s="149"/>
      <c r="T14" s="578">
        <f t="shared" ref="T14:T19" si="0">C14</f>
        <v>0</v>
      </c>
      <c r="U14" s="579">
        <f t="shared" ref="U14:U19" si="1">SUM(E14,H14,K14,N14,Q14)</f>
        <v>0</v>
      </c>
      <c r="V14" s="333"/>
    </row>
    <row r="15" spans="1:29" ht="15.6" customHeight="1">
      <c r="B15" s="703"/>
      <c r="C15" s="155"/>
      <c r="D15" s="455"/>
      <c r="E15" s="456"/>
      <c r="F15" s="149"/>
      <c r="G15" s="455"/>
      <c r="H15" s="456"/>
      <c r="I15" s="149"/>
      <c r="J15" s="455"/>
      <c r="K15" s="456"/>
      <c r="L15" s="149"/>
      <c r="M15" s="455"/>
      <c r="N15" s="456"/>
      <c r="O15" s="149"/>
      <c r="P15" s="455"/>
      <c r="Q15" s="456"/>
      <c r="R15" s="149"/>
      <c r="T15" s="330">
        <f t="shared" si="0"/>
        <v>0</v>
      </c>
      <c r="U15" s="182">
        <f t="shared" si="1"/>
        <v>0</v>
      </c>
      <c r="V15" s="333"/>
    </row>
    <row r="16" spans="1:29" ht="15.6" customHeight="1">
      <c r="B16" s="703"/>
      <c r="C16" s="155"/>
      <c r="D16" s="455"/>
      <c r="E16" s="456"/>
      <c r="F16" s="149"/>
      <c r="G16" s="455"/>
      <c r="H16" s="456"/>
      <c r="I16" s="149"/>
      <c r="J16" s="455"/>
      <c r="K16" s="456"/>
      <c r="L16" s="149"/>
      <c r="M16" s="455"/>
      <c r="N16" s="456"/>
      <c r="O16" s="149"/>
      <c r="P16" s="455"/>
      <c r="Q16" s="456"/>
      <c r="R16" s="149"/>
      <c r="T16" s="330">
        <f t="shared" si="0"/>
        <v>0</v>
      </c>
      <c r="U16" s="182">
        <f t="shared" si="1"/>
        <v>0</v>
      </c>
      <c r="V16" s="333"/>
    </row>
    <row r="17" spans="2:22" ht="15.6" customHeight="1">
      <c r="B17" s="703"/>
      <c r="C17" s="155"/>
      <c r="D17" s="455"/>
      <c r="E17" s="456"/>
      <c r="F17" s="149"/>
      <c r="G17" s="455"/>
      <c r="H17" s="456"/>
      <c r="I17" s="149"/>
      <c r="J17" s="455"/>
      <c r="K17" s="456"/>
      <c r="L17" s="149"/>
      <c r="M17" s="455"/>
      <c r="N17" s="456"/>
      <c r="O17" s="149"/>
      <c r="P17" s="455"/>
      <c r="Q17" s="456"/>
      <c r="R17" s="149"/>
      <c r="T17" s="330">
        <f t="shared" si="0"/>
        <v>0</v>
      </c>
      <c r="U17" s="182">
        <f t="shared" si="1"/>
        <v>0</v>
      </c>
      <c r="V17" s="333"/>
    </row>
    <row r="18" spans="2:22" ht="15.6" customHeight="1">
      <c r="B18" s="703"/>
      <c r="C18" s="155"/>
      <c r="D18" s="455"/>
      <c r="E18" s="456"/>
      <c r="F18" s="149"/>
      <c r="G18" s="455"/>
      <c r="H18" s="456"/>
      <c r="I18" s="149"/>
      <c r="J18" s="455"/>
      <c r="K18" s="456"/>
      <c r="L18" s="149"/>
      <c r="M18" s="455"/>
      <c r="N18" s="456"/>
      <c r="O18" s="149"/>
      <c r="P18" s="455"/>
      <c r="Q18" s="456"/>
      <c r="R18" s="149"/>
      <c r="T18" s="331">
        <f t="shared" si="0"/>
        <v>0</v>
      </c>
      <c r="U18" s="183">
        <f t="shared" si="1"/>
        <v>0</v>
      </c>
      <c r="V18" s="333"/>
    </row>
    <row r="19" spans="2:22" ht="15.6" customHeight="1">
      <c r="B19" s="703"/>
      <c r="C19" s="156"/>
      <c r="D19" s="457"/>
      <c r="E19" s="458"/>
      <c r="F19" s="151"/>
      <c r="G19" s="457"/>
      <c r="H19" s="458"/>
      <c r="I19" s="151"/>
      <c r="J19" s="457"/>
      <c r="K19" s="458"/>
      <c r="L19" s="151"/>
      <c r="M19" s="457"/>
      <c r="N19" s="458"/>
      <c r="O19" s="151"/>
      <c r="P19" s="457"/>
      <c r="Q19" s="458"/>
      <c r="R19" s="151"/>
      <c r="T19" s="331">
        <f t="shared" si="0"/>
        <v>0</v>
      </c>
      <c r="U19" s="183">
        <f t="shared" si="1"/>
        <v>0</v>
      </c>
      <c r="V19" s="333"/>
    </row>
    <row r="20" spans="2:22" ht="15.6" customHeight="1">
      <c r="B20" s="40"/>
      <c r="C20" s="184" t="s">
        <v>88</v>
      </c>
      <c r="D20" s="459">
        <f>SUM(D12,D14:D19)</f>
        <v>0</v>
      </c>
      <c r="E20" s="460">
        <f>SUM(E12,E14:E19)</f>
        <v>0</v>
      </c>
      <c r="F20" s="185"/>
      <c r="G20" s="459">
        <f>SUM(G12,G14:G19)</f>
        <v>0</v>
      </c>
      <c r="H20" s="460">
        <f>SUM(H12,H14:H19)</f>
        <v>0</v>
      </c>
      <c r="I20" s="185"/>
      <c r="J20" s="459">
        <f>SUM(J12,J14:J19)</f>
        <v>0</v>
      </c>
      <c r="K20" s="460">
        <f>SUM(K12,K14:K19)</f>
        <v>0</v>
      </c>
      <c r="L20" s="186"/>
      <c r="M20" s="459">
        <f>SUM(M12,M14:M19)</f>
        <v>0</v>
      </c>
      <c r="N20" s="460">
        <f>SUM(N12,N14:N19)</f>
        <v>0</v>
      </c>
      <c r="O20" s="186"/>
      <c r="P20" s="459">
        <f>SUM(P12,P14:P19)</f>
        <v>0</v>
      </c>
      <c r="Q20" s="460">
        <f>SUM(Q12,Q14:Q19)</f>
        <v>0</v>
      </c>
      <c r="R20" s="186"/>
      <c r="T20" s="187"/>
      <c r="U20" s="469">
        <f>SUM(U14:U19)</f>
        <v>0</v>
      </c>
      <c r="V20" s="188"/>
    </row>
    <row r="21" spans="2:22" ht="15.6" customHeight="1">
      <c r="B21" s="189"/>
      <c r="C21" s="580" t="s">
        <v>173</v>
      </c>
      <c r="D21" s="581"/>
      <c r="E21" s="582"/>
      <c r="F21" s="583"/>
      <c r="G21" s="581"/>
      <c r="H21" s="582"/>
      <c r="I21" s="583"/>
      <c r="J21" s="584"/>
      <c r="K21" s="585"/>
      <c r="L21" s="583"/>
      <c r="M21" s="584"/>
      <c r="N21" s="585"/>
      <c r="O21" s="583"/>
      <c r="P21" s="584"/>
      <c r="Q21" s="585"/>
      <c r="R21" s="583"/>
      <c r="T21" s="586" t="str">
        <f>C21</f>
        <v>Obligations et dettes</v>
      </c>
      <c r="U21" s="587"/>
      <c r="V21" s="583"/>
    </row>
    <row r="22" spans="2:22" ht="15.6" customHeight="1">
      <c r="B22" s="704" t="str">
        <f>C21</f>
        <v>Obligations et dettes</v>
      </c>
      <c r="C22" s="154"/>
      <c r="D22" s="576"/>
      <c r="E22" s="577"/>
      <c r="F22" s="149"/>
      <c r="G22" s="576"/>
      <c r="H22" s="577"/>
      <c r="I22" s="149"/>
      <c r="J22" s="576"/>
      <c r="K22" s="577"/>
      <c r="L22" s="149"/>
      <c r="M22" s="576"/>
      <c r="N22" s="577"/>
      <c r="O22" s="149"/>
      <c r="P22" s="576"/>
      <c r="Q22" s="577"/>
      <c r="R22" s="149"/>
      <c r="T22" s="578">
        <f t="shared" ref="T22:T43" si="2">C22</f>
        <v>0</v>
      </c>
      <c r="U22" s="579">
        <f t="shared" ref="U22:U42" si="3">SUM(E22,H22,K22,N22,Q22)</f>
        <v>0</v>
      </c>
      <c r="V22" s="333"/>
    </row>
    <row r="23" spans="2:22" ht="15.6" customHeight="1">
      <c r="B23" s="704"/>
      <c r="C23" s="155"/>
      <c r="D23" s="455"/>
      <c r="E23" s="456"/>
      <c r="F23" s="150"/>
      <c r="G23" s="455"/>
      <c r="H23" s="456"/>
      <c r="I23" s="150"/>
      <c r="J23" s="455"/>
      <c r="K23" s="456"/>
      <c r="L23" s="150"/>
      <c r="M23" s="455"/>
      <c r="N23" s="456"/>
      <c r="O23" s="150"/>
      <c r="P23" s="455"/>
      <c r="Q23" s="456"/>
      <c r="R23" s="150"/>
      <c r="T23" s="330">
        <f t="shared" si="2"/>
        <v>0</v>
      </c>
      <c r="U23" s="182">
        <f t="shared" si="3"/>
        <v>0</v>
      </c>
      <c r="V23" s="334"/>
    </row>
    <row r="24" spans="2:22" ht="15.6" customHeight="1">
      <c r="B24" s="704"/>
      <c r="C24" s="155"/>
      <c r="D24" s="455"/>
      <c r="E24" s="456"/>
      <c r="F24" s="150"/>
      <c r="G24" s="455"/>
      <c r="H24" s="456"/>
      <c r="I24" s="150"/>
      <c r="J24" s="455"/>
      <c r="K24" s="456"/>
      <c r="L24" s="150"/>
      <c r="M24" s="455"/>
      <c r="N24" s="456"/>
      <c r="O24" s="150"/>
      <c r="P24" s="455"/>
      <c r="Q24" s="456"/>
      <c r="R24" s="150"/>
      <c r="T24" s="330">
        <f t="shared" si="2"/>
        <v>0</v>
      </c>
      <c r="U24" s="182">
        <f t="shared" si="3"/>
        <v>0</v>
      </c>
      <c r="V24" s="334"/>
    </row>
    <row r="25" spans="2:22" ht="15.6" customHeight="1">
      <c r="B25" s="704"/>
      <c r="C25" s="155"/>
      <c r="D25" s="455"/>
      <c r="E25" s="456"/>
      <c r="F25" s="150"/>
      <c r="G25" s="455"/>
      <c r="H25" s="456"/>
      <c r="I25" s="150"/>
      <c r="J25" s="455"/>
      <c r="K25" s="456"/>
      <c r="L25" s="150"/>
      <c r="M25" s="455"/>
      <c r="N25" s="456"/>
      <c r="O25" s="150"/>
      <c r="P25" s="455"/>
      <c r="Q25" s="456"/>
      <c r="R25" s="150"/>
      <c r="T25" s="330">
        <f t="shared" si="2"/>
        <v>0</v>
      </c>
      <c r="U25" s="182">
        <f t="shared" si="3"/>
        <v>0</v>
      </c>
      <c r="V25" s="334"/>
    </row>
    <row r="26" spans="2:22" ht="15.6" customHeight="1">
      <c r="B26" s="704"/>
      <c r="C26" s="155"/>
      <c r="D26" s="455"/>
      <c r="E26" s="456"/>
      <c r="F26" s="150"/>
      <c r="G26" s="455"/>
      <c r="H26" s="456"/>
      <c r="I26" s="150"/>
      <c r="J26" s="455"/>
      <c r="K26" s="456"/>
      <c r="L26" s="150"/>
      <c r="M26" s="455"/>
      <c r="N26" s="456"/>
      <c r="O26" s="150"/>
      <c r="P26" s="455"/>
      <c r="Q26" s="456"/>
      <c r="R26" s="150"/>
      <c r="T26" s="330">
        <f t="shared" si="2"/>
        <v>0</v>
      </c>
      <c r="U26" s="182">
        <f t="shared" si="3"/>
        <v>0</v>
      </c>
      <c r="V26" s="334"/>
    </row>
    <row r="27" spans="2:22" ht="15.6" customHeight="1">
      <c r="B27" s="704"/>
      <c r="C27" s="155"/>
      <c r="D27" s="455"/>
      <c r="E27" s="456"/>
      <c r="F27" s="150"/>
      <c r="G27" s="455"/>
      <c r="H27" s="456"/>
      <c r="I27" s="150"/>
      <c r="J27" s="455"/>
      <c r="K27" s="456"/>
      <c r="L27" s="150"/>
      <c r="M27" s="455"/>
      <c r="N27" s="456"/>
      <c r="O27" s="150"/>
      <c r="P27" s="455"/>
      <c r="Q27" s="456"/>
      <c r="R27" s="150"/>
      <c r="T27" s="330">
        <f t="shared" si="2"/>
        <v>0</v>
      </c>
      <c r="U27" s="182">
        <f t="shared" si="3"/>
        <v>0</v>
      </c>
      <c r="V27" s="334"/>
    </row>
    <row r="28" spans="2:22" ht="15.6" customHeight="1">
      <c r="B28" s="704"/>
      <c r="C28" s="155"/>
      <c r="D28" s="455"/>
      <c r="E28" s="456"/>
      <c r="F28" s="150"/>
      <c r="G28" s="455"/>
      <c r="H28" s="456"/>
      <c r="I28" s="150"/>
      <c r="J28" s="455"/>
      <c r="K28" s="456"/>
      <c r="L28" s="150"/>
      <c r="M28" s="455"/>
      <c r="N28" s="456"/>
      <c r="O28" s="150"/>
      <c r="P28" s="455"/>
      <c r="Q28" s="456"/>
      <c r="R28" s="150"/>
      <c r="T28" s="330">
        <f t="shared" si="2"/>
        <v>0</v>
      </c>
      <c r="U28" s="182">
        <f t="shared" si="3"/>
        <v>0</v>
      </c>
      <c r="V28" s="334"/>
    </row>
    <row r="29" spans="2:22" ht="15.6" customHeight="1">
      <c r="B29" s="704"/>
      <c r="C29" s="155"/>
      <c r="D29" s="455"/>
      <c r="E29" s="456"/>
      <c r="F29" s="150"/>
      <c r="G29" s="455"/>
      <c r="H29" s="456"/>
      <c r="I29" s="150"/>
      <c r="J29" s="455"/>
      <c r="K29" s="456"/>
      <c r="L29" s="150"/>
      <c r="M29" s="455"/>
      <c r="N29" s="456"/>
      <c r="O29" s="150"/>
      <c r="P29" s="455"/>
      <c r="Q29" s="456"/>
      <c r="R29" s="150"/>
      <c r="T29" s="330">
        <f t="shared" si="2"/>
        <v>0</v>
      </c>
      <c r="U29" s="182">
        <f t="shared" si="3"/>
        <v>0</v>
      </c>
      <c r="V29" s="334"/>
    </row>
    <row r="30" spans="2:22" ht="15.6" customHeight="1">
      <c r="B30" s="704"/>
      <c r="C30" s="155"/>
      <c r="D30" s="455"/>
      <c r="E30" s="456"/>
      <c r="F30" s="150"/>
      <c r="G30" s="455"/>
      <c r="H30" s="456"/>
      <c r="I30" s="150"/>
      <c r="J30" s="455"/>
      <c r="K30" s="456"/>
      <c r="L30" s="150"/>
      <c r="M30" s="455"/>
      <c r="N30" s="456"/>
      <c r="O30" s="150"/>
      <c r="P30" s="455"/>
      <c r="Q30" s="456"/>
      <c r="R30" s="150"/>
      <c r="T30" s="330">
        <f t="shared" si="2"/>
        <v>0</v>
      </c>
      <c r="U30" s="182">
        <f t="shared" si="3"/>
        <v>0</v>
      </c>
      <c r="V30" s="334"/>
    </row>
    <row r="31" spans="2:22" ht="15.6" customHeight="1">
      <c r="B31" s="704"/>
      <c r="C31" s="155"/>
      <c r="D31" s="455"/>
      <c r="E31" s="456"/>
      <c r="F31" s="150"/>
      <c r="G31" s="455"/>
      <c r="H31" s="456"/>
      <c r="I31" s="150"/>
      <c r="J31" s="455"/>
      <c r="K31" s="456"/>
      <c r="L31" s="150"/>
      <c r="M31" s="455"/>
      <c r="N31" s="456"/>
      <c r="O31" s="150"/>
      <c r="P31" s="455"/>
      <c r="Q31" s="456"/>
      <c r="R31" s="150"/>
      <c r="T31" s="330">
        <f t="shared" si="2"/>
        <v>0</v>
      </c>
      <c r="U31" s="182">
        <f t="shared" si="3"/>
        <v>0</v>
      </c>
      <c r="V31" s="334"/>
    </row>
    <row r="32" spans="2:22" ht="15.6" customHeight="1">
      <c r="B32" s="704"/>
      <c r="C32" s="155"/>
      <c r="D32" s="455"/>
      <c r="E32" s="456"/>
      <c r="F32" s="150"/>
      <c r="G32" s="455"/>
      <c r="H32" s="456"/>
      <c r="I32" s="150"/>
      <c r="J32" s="455"/>
      <c r="K32" s="456"/>
      <c r="L32" s="150"/>
      <c r="M32" s="455"/>
      <c r="N32" s="456"/>
      <c r="O32" s="150"/>
      <c r="P32" s="455"/>
      <c r="Q32" s="456"/>
      <c r="R32" s="150"/>
      <c r="T32" s="330">
        <f t="shared" si="2"/>
        <v>0</v>
      </c>
      <c r="U32" s="182">
        <f t="shared" si="3"/>
        <v>0</v>
      </c>
      <c r="V32" s="334"/>
    </row>
    <row r="33" spans="2:22" ht="15.6" customHeight="1">
      <c r="B33" s="704"/>
      <c r="C33" s="155"/>
      <c r="D33" s="455"/>
      <c r="E33" s="456"/>
      <c r="F33" s="150"/>
      <c r="G33" s="455"/>
      <c r="H33" s="456"/>
      <c r="I33" s="150"/>
      <c r="J33" s="455"/>
      <c r="K33" s="456"/>
      <c r="L33" s="150"/>
      <c r="M33" s="455"/>
      <c r="N33" s="456"/>
      <c r="O33" s="150"/>
      <c r="P33" s="455"/>
      <c r="Q33" s="456"/>
      <c r="R33" s="150"/>
      <c r="T33" s="330">
        <f t="shared" si="2"/>
        <v>0</v>
      </c>
      <c r="U33" s="182">
        <f t="shared" si="3"/>
        <v>0</v>
      </c>
      <c r="V33" s="334"/>
    </row>
    <row r="34" spans="2:22" ht="15.6" customHeight="1">
      <c r="B34" s="704"/>
      <c r="C34" s="155"/>
      <c r="D34" s="455"/>
      <c r="E34" s="456"/>
      <c r="F34" s="150"/>
      <c r="G34" s="455"/>
      <c r="H34" s="456"/>
      <c r="I34" s="150"/>
      <c r="J34" s="455"/>
      <c r="K34" s="456"/>
      <c r="L34" s="150"/>
      <c r="M34" s="455"/>
      <c r="N34" s="456"/>
      <c r="O34" s="150"/>
      <c r="P34" s="455"/>
      <c r="Q34" s="456"/>
      <c r="R34" s="150"/>
      <c r="T34" s="330">
        <f t="shared" si="2"/>
        <v>0</v>
      </c>
      <c r="U34" s="182">
        <f t="shared" si="3"/>
        <v>0</v>
      </c>
      <c r="V34" s="334"/>
    </row>
    <row r="35" spans="2:22" ht="15.6" customHeight="1">
      <c r="B35" s="704"/>
      <c r="C35" s="155"/>
      <c r="D35" s="455"/>
      <c r="E35" s="456"/>
      <c r="F35" s="150"/>
      <c r="G35" s="455"/>
      <c r="H35" s="456"/>
      <c r="I35" s="150"/>
      <c r="J35" s="455"/>
      <c r="K35" s="456"/>
      <c r="L35" s="150"/>
      <c r="M35" s="455"/>
      <c r="N35" s="456"/>
      <c r="O35" s="150"/>
      <c r="P35" s="455"/>
      <c r="Q35" s="456"/>
      <c r="R35" s="150"/>
      <c r="T35" s="330">
        <f t="shared" si="2"/>
        <v>0</v>
      </c>
      <c r="U35" s="182">
        <f t="shared" si="3"/>
        <v>0</v>
      </c>
      <c r="V35" s="334"/>
    </row>
    <row r="36" spans="2:22" ht="15.6" customHeight="1">
      <c r="B36" s="704"/>
      <c r="C36" s="155"/>
      <c r="D36" s="455"/>
      <c r="E36" s="456"/>
      <c r="F36" s="150"/>
      <c r="G36" s="455"/>
      <c r="H36" s="456"/>
      <c r="I36" s="150"/>
      <c r="J36" s="455"/>
      <c r="K36" s="456"/>
      <c r="L36" s="150"/>
      <c r="M36" s="455"/>
      <c r="N36" s="456"/>
      <c r="O36" s="150"/>
      <c r="P36" s="455"/>
      <c r="Q36" s="456"/>
      <c r="R36" s="150"/>
      <c r="T36" s="330">
        <f t="shared" si="2"/>
        <v>0</v>
      </c>
      <c r="U36" s="182">
        <f t="shared" si="3"/>
        <v>0</v>
      </c>
      <c r="V36" s="334"/>
    </row>
    <row r="37" spans="2:22" ht="15.6" customHeight="1">
      <c r="B37" s="704"/>
      <c r="C37" s="155"/>
      <c r="D37" s="455"/>
      <c r="E37" s="456"/>
      <c r="F37" s="150"/>
      <c r="G37" s="455"/>
      <c r="H37" s="456"/>
      <c r="I37" s="150"/>
      <c r="J37" s="455"/>
      <c r="K37" s="456"/>
      <c r="L37" s="150"/>
      <c r="M37" s="455"/>
      <c r="N37" s="456"/>
      <c r="O37" s="150"/>
      <c r="P37" s="455"/>
      <c r="Q37" s="456"/>
      <c r="R37" s="150"/>
      <c r="T37" s="330">
        <f t="shared" si="2"/>
        <v>0</v>
      </c>
      <c r="U37" s="182">
        <f t="shared" si="3"/>
        <v>0</v>
      </c>
      <c r="V37" s="334"/>
    </row>
    <row r="38" spans="2:22" ht="15.6" customHeight="1">
      <c r="B38" s="704"/>
      <c r="C38" s="155"/>
      <c r="D38" s="455"/>
      <c r="E38" s="456"/>
      <c r="F38" s="150"/>
      <c r="G38" s="455"/>
      <c r="H38" s="456"/>
      <c r="I38" s="150"/>
      <c r="J38" s="455"/>
      <c r="K38" s="456"/>
      <c r="L38" s="150"/>
      <c r="M38" s="455"/>
      <c r="N38" s="456"/>
      <c r="O38" s="150"/>
      <c r="P38" s="455"/>
      <c r="Q38" s="456"/>
      <c r="R38" s="150"/>
      <c r="T38" s="330">
        <f t="shared" si="2"/>
        <v>0</v>
      </c>
      <c r="U38" s="182">
        <f t="shared" si="3"/>
        <v>0</v>
      </c>
      <c r="V38" s="334"/>
    </row>
    <row r="39" spans="2:22" ht="15.6" customHeight="1">
      <c r="B39" s="704"/>
      <c r="C39" s="155"/>
      <c r="D39" s="455"/>
      <c r="E39" s="456"/>
      <c r="F39" s="150"/>
      <c r="G39" s="455"/>
      <c r="H39" s="456"/>
      <c r="I39" s="150"/>
      <c r="J39" s="455"/>
      <c r="K39" s="456"/>
      <c r="L39" s="150"/>
      <c r="M39" s="455"/>
      <c r="N39" s="456"/>
      <c r="O39" s="150"/>
      <c r="P39" s="455"/>
      <c r="Q39" s="456"/>
      <c r="R39" s="150"/>
      <c r="T39" s="330">
        <f t="shared" si="2"/>
        <v>0</v>
      </c>
      <c r="U39" s="182">
        <f t="shared" si="3"/>
        <v>0</v>
      </c>
      <c r="V39" s="334"/>
    </row>
    <row r="40" spans="2:22" ht="15.6" customHeight="1">
      <c r="B40" s="704"/>
      <c r="C40" s="155"/>
      <c r="D40" s="455"/>
      <c r="E40" s="456"/>
      <c r="F40" s="150"/>
      <c r="G40" s="455"/>
      <c r="H40" s="456"/>
      <c r="I40" s="150"/>
      <c r="J40" s="455"/>
      <c r="K40" s="456"/>
      <c r="L40" s="150"/>
      <c r="M40" s="455"/>
      <c r="N40" s="456"/>
      <c r="O40" s="150"/>
      <c r="P40" s="455"/>
      <c r="Q40" s="456"/>
      <c r="R40" s="150"/>
      <c r="T40" s="330">
        <f t="shared" si="2"/>
        <v>0</v>
      </c>
      <c r="U40" s="182">
        <f t="shared" si="3"/>
        <v>0</v>
      </c>
      <c r="V40" s="334"/>
    </row>
    <row r="41" spans="2:22" ht="15.6" customHeight="1">
      <c r="B41" s="704"/>
      <c r="C41" s="155"/>
      <c r="D41" s="455"/>
      <c r="E41" s="456"/>
      <c r="F41" s="150"/>
      <c r="G41" s="455"/>
      <c r="H41" s="456"/>
      <c r="I41" s="150"/>
      <c r="J41" s="455"/>
      <c r="K41" s="456"/>
      <c r="L41" s="150"/>
      <c r="M41" s="455"/>
      <c r="N41" s="456"/>
      <c r="O41" s="150"/>
      <c r="P41" s="455"/>
      <c r="Q41" s="456"/>
      <c r="R41" s="150"/>
      <c r="T41" s="330">
        <f t="shared" si="2"/>
        <v>0</v>
      </c>
      <c r="U41" s="182">
        <f t="shared" si="3"/>
        <v>0</v>
      </c>
      <c r="V41" s="334"/>
    </row>
    <row r="42" spans="2:22" ht="15.6" customHeight="1">
      <c r="B42" s="704"/>
      <c r="C42" s="155"/>
      <c r="D42" s="455"/>
      <c r="E42" s="456"/>
      <c r="F42" s="150"/>
      <c r="G42" s="455"/>
      <c r="H42" s="456"/>
      <c r="I42" s="150"/>
      <c r="J42" s="455"/>
      <c r="K42" s="456"/>
      <c r="L42" s="150"/>
      <c r="M42" s="455"/>
      <c r="N42" s="456"/>
      <c r="O42" s="150"/>
      <c r="P42" s="455"/>
      <c r="Q42" s="456"/>
      <c r="R42" s="150"/>
      <c r="T42" s="330">
        <f t="shared" si="2"/>
        <v>0</v>
      </c>
      <c r="U42" s="182">
        <f t="shared" si="3"/>
        <v>0</v>
      </c>
      <c r="V42" s="334"/>
    </row>
    <row r="43" spans="2:22" ht="15.6" customHeight="1">
      <c r="B43" s="704"/>
      <c r="C43" s="156"/>
      <c r="D43" s="457"/>
      <c r="E43" s="458"/>
      <c r="F43" s="329"/>
      <c r="G43" s="457"/>
      <c r="H43" s="458"/>
      <c r="I43" s="329"/>
      <c r="J43" s="457"/>
      <c r="K43" s="458"/>
      <c r="L43" s="329"/>
      <c r="M43" s="457"/>
      <c r="N43" s="458"/>
      <c r="O43" s="329"/>
      <c r="P43" s="457"/>
      <c r="Q43" s="458"/>
      <c r="R43" s="329"/>
      <c r="T43" s="331">
        <f t="shared" si="2"/>
        <v>0</v>
      </c>
      <c r="U43" s="183">
        <f>SUM(E43,H43,K43,N43,Q43)</f>
        <v>0</v>
      </c>
      <c r="V43" s="159"/>
    </row>
    <row r="44" spans="2:22" s="29" customFormat="1" ht="15.6" customHeight="1">
      <c r="B44" s="339"/>
      <c r="C44" s="190" t="s">
        <v>623</v>
      </c>
      <c r="D44" s="461">
        <f>SUM(D22:D43)</f>
        <v>0</v>
      </c>
      <c r="E44" s="462">
        <f>SUM(E22:E43)</f>
        <v>0</v>
      </c>
      <c r="F44" s="191"/>
      <c r="G44" s="467">
        <f>SUM(G22:G43)</f>
        <v>0</v>
      </c>
      <c r="H44" s="468">
        <f>SUM(H22:H43)</f>
        <v>0</v>
      </c>
      <c r="I44" s="191"/>
      <c r="J44" s="467">
        <f>SUM(J22:J43)</f>
        <v>0</v>
      </c>
      <c r="K44" s="468">
        <f>SUM(K22:K43)</f>
        <v>0</v>
      </c>
      <c r="L44" s="191"/>
      <c r="M44" s="467">
        <f>SUM(M22:M43)</f>
        <v>0</v>
      </c>
      <c r="N44" s="468">
        <f>SUM(N22:N43)</f>
        <v>0</v>
      </c>
      <c r="O44" s="191"/>
      <c r="P44" s="467">
        <f>SUM(P22:P43)</f>
        <v>0</v>
      </c>
      <c r="Q44" s="468">
        <f>SUM(Q22:Q43)</f>
        <v>0</v>
      </c>
      <c r="R44" s="191"/>
      <c r="T44" s="192"/>
      <c r="U44" s="470">
        <f>SUM(U22:U43)</f>
        <v>0</v>
      </c>
      <c r="V44" s="191"/>
    </row>
    <row r="45" spans="2:22" s="30" customFormat="1" ht="15.6" customHeight="1">
      <c r="B45" s="40"/>
      <c r="C45" s="193" t="s">
        <v>174</v>
      </c>
      <c r="D45" s="463">
        <f>D20-D44</f>
        <v>0</v>
      </c>
      <c r="E45" s="464">
        <f>E20-E44</f>
        <v>0</v>
      </c>
      <c r="F45" s="172"/>
      <c r="G45" s="463">
        <f>G20-G44</f>
        <v>0</v>
      </c>
      <c r="H45" s="464">
        <f>H20-H44</f>
        <v>0</v>
      </c>
      <c r="I45" s="172"/>
      <c r="J45" s="463">
        <f>J20-J44</f>
        <v>0</v>
      </c>
      <c r="K45" s="464">
        <f>K20-K44</f>
        <v>0</v>
      </c>
      <c r="L45" s="173"/>
      <c r="M45" s="463">
        <f>M20-M44</f>
        <v>0</v>
      </c>
      <c r="N45" s="464">
        <f>N20-N44</f>
        <v>0</v>
      </c>
      <c r="O45" s="173"/>
      <c r="P45" s="463">
        <f>P20-P44</f>
        <v>0</v>
      </c>
      <c r="Q45" s="464">
        <f>Q20-Q44</f>
        <v>0</v>
      </c>
      <c r="R45" s="173"/>
      <c r="T45" s="160"/>
      <c r="U45" s="161"/>
      <c r="V45" s="162"/>
    </row>
    <row r="46" spans="2:22" ht="15.6" customHeight="1">
      <c r="B46" s="40"/>
      <c r="C46" s="157" t="str">
        <f>'Prévision annuelle'!A33</f>
        <v>Dépenses courantes</v>
      </c>
      <c r="D46" s="588"/>
      <c r="E46" s="589"/>
      <c r="F46" s="590"/>
      <c r="G46" s="588"/>
      <c r="H46" s="589"/>
      <c r="I46" s="590"/>
      <c r="J46" s="591"/>
      <c r="K46" s="592"/>
      <c r="L46" s="593"/>
      <c r="M46" s="591"/>
      <c r="N46" s="592"/>
      <c r="O46" s="593"/>
      <c r="P46" s="591"/>
      <c r="Q46" s="592"/>
      <c r="R46" s="593"/>
      <c r="T46" s="594" t="str">
        <f>C46</f>
        <v>Dépenses courantes</v>
      </c>
      <c r="U46" s="595"/>
      <c r="V46" s="596"/>
    </row>
    <row r="47" spans="2:22" ht="15.6" customHeight="1">
      <c r="B47" s="697" t="str">
        <f>'Prévision annuelle'!A33</f>
        <v>Dépenses courantes</v>
      </c>
      <c r="C47" s="154"/>
      <c r="D47" s="576"/>
      <c r="E47" s="577"/>
      <c r="F47" s="149"/>
      <c r="G47" s="576"/>
      <c r="H47" s="577"/>
      <c r="I47" s="149"/>
      <c r="J47" s="576"/>
      <c r="K47" s="577"/>
      <c r="L47" s="149"/>
      <c r="M47" s="576"/>
      <c r="N47" s="577"/>
      <c r="O47" s="149"/>
      <c r="P47" s="576"/>
      <c r="Q47" s="577"/>
      <c r="R47" s="149"/>
      <c r="T47" s="597">
        <f t="shared" ref="T47:T65" si="4">C47</f>
        <v>0</v>
      </c>
      <c r="U47" s="598">
        <f t="shared" ref="U47:U65" si="5">SUM(E47,H47,K47,N47,Q47)</f>
        <v>0</v>
      </c>
      <c r="V47" s="333"/>
    </row>
    <row r="48" spans="2:22" ht="15.6" customHeight="1">
      <c r="B48" s="697"/>
      <c r="C48" s="155"/>
      <c r="D48" s="455"/>
      <c r="E48" s="456"/>
      <c r="F48" s="150"/>
      <c r="G48" s="455"/>
      <c r="H48" s="456"/>
      <c r="I48" s="150"/>
      <c r="J48" s="455"/>
      <c r="K48" s="456"/>
      <c r="L48" s="150"/>
      <c r="M48" s="455"/>
      <c r="N48" s="456"/>
      <c r="O48" s="150"/>
      <c r="P48" s="455"/>
      <c r="Q48" s="456"/>
      <c r="R48" s="150"/>
      <c r="T48" s="332">
        <f t="shared" si="4"/>
        <v>0</v>
      </c>
      <c r="U48" s="182">
        <f t="shared" si="5"/>
        <v>0</v>
      </c>
      <c r="V48" s="334"/>
    </row>
    <row r="49" spans="2:22" ht="15.6" customHeight="1">
      <c r="B49" s="697"/>
      <c r="C49" s="155"/>
      <c r="D49" s="455"/>
      <c r="E49" s="456"/>
      <c r="F49" s="150"/>
      <c r="G49" s="455"/>
      <c r="H49" s="456"/>
      <c r="I49" s="150"/>
      <c r="J49" s="455"/>
      <c r="K49" s="456"/>
      <c r="L49" s="150"/>
      <c r="M49" s="455"/>
      <c r="N49" s="456"/>
      <c r="O49" s="150"/>
      <c r="P49" s="455"/>
      <c r="Q49" s="456"/>
      <c r="R49" s="150"/>
      <c r="T49" s="332">
        <f t="shared" si="4"/>
        <v>0</v>
      </c>
      <c r="U49" s="182">
        <f t="shared" si="5"/>
        <v>0</v>
      </c>
      <c r="V49" s="334"/>
    </row>
    <row r="50" spans="2:22" ht="15.6" customHeight="1">
      <c r="B50" s="697"/>
      <c r="C50" s="155"/>
      <c r="D50" s="455"/>
      <c r="E50" s="456"/>
      <c r="F50" s="150"/>
      <c r="G50" s="455"/>
      <c r="H50" s="456"/>
      <c r="I50" s="150"/>
      <c r="J50" s="455"/>
      <c r="K50" s="456"/>
      <c r="L50" s="150"/>
      <c r="M50" s="455"/>
      <c r="N50" s="456"/>
      <c r="O50" s="150"/>
      <c r="P50" s="455"/>
      <c r="Q50" s="456"/>
      <c r="R50" s="150"/>
      <c r="T50" s="332">
        <f t="shared" si="4"/>
        <v>0</v>
      </c>
      <c r="U50" s="182">
        <f t="shared" si="5"/>
        <v>0</v>
      </c>
      <c r="V50" s="334"/>
    </row>
    <row r="51" spans="2:22" ht="15.6" customHeight="1">
      <c r="B51" s="697"/>
      <c r="C51" s="155"/>
      <c r="D51" s="455"/>
      <c r="E51" s="456"/>
      <c r="F51" s="150"/>
      <c r="G51" s="455"/>
      <c r="H51" s="456"/>
      <c r="I51" s="150"/>
      <c r="J51" s="455"/>
      <c r="K51" s="456"/>
      <c r="L51" s="150"/>
      <c r="M51" s="455"/>
      <c r="N51" s="456"/>
      <c r="O51" s="150"/>
      <c r="P51" s="455"/>
      <c r="Q51" s="456"/>
      <c r="R51" s="150"/>
      <c r="T51" s="332">
        <f t="shared" si="4"/>
        <v>0</v>
      </c>
      <c r="U51" s="182">
        <f t="shared" si="5"/>
        <v>0</v>
      </c>
      <c r="V51" s="334"/>
    </row>
    <row r="52" spans="2:22" ht="15.6" customHeight="1">
      <c r="B52" s="697"/>
      <c r="C52" s="155"/>
      <c r="D52" s="455"/>
      <c r="E52" s="456"/>
      <c r="F52" s="150"/>
      <c r="G52" s="455"/>
      <c r="H52" s="456"/>
      <c r="I52" s="150"/>
      <c r="J52" s="455"/>
      <c r="K52" s="456"/>
      <c r="L52" s="150"/>
      <c r="M52" s="455"/>
      <c r="N52" s="456"/>
      <c r="O52" s="150"/>
      <c r="P52" s="455"/>
      <c r="Q52" s="456"/>
      <c r="R52" s="150"/>
      <c r="T52" s="332">
        <f t="shared" si="4"/>
        <v>0</v>
      </c>
      <c r="U52" s="182">
        <f t="shared" si="5"/>
        <v>0</v>
      </c>
      <c r="V52" s="334"/>
    </row>
    <row r="53" spans="2:22" ht="15.6" customHeight="1">
      <c r="B53" s="697"/>
      <c r="C53" s="155"/>
      <c r="D53" s="455"/>
      <c r="E53" s="456"/>
      <c r="F53" s="150"/>
      <c r="G53" s="455"/>
      <c r="H53" s="456"/>
      <c r="I53" s="150"/>
      <c r="J53" s="455"/>
      <c r="K53" s="456"/>
      <c r="L53" s="150"/>
      <c r="M53" s="455"/>
      <c r="N53" s="456"/>
      <c r="O53" s="150"/>
      <c r="P53" s="455"/>
      <c r="Q53" s="456"/>
      <c r="R53" s="150"/>
      <c r="T53" s="332">
        <f t="shared" si="4"/>
        <v>0</v>
      </c>
      <c r="U53" s="182">
        <f t="shared" si="5"/>
        <v>0</v>
      </c>
      <c r="V53" s="334"/>
    </row>
    <row r="54" spans="2:22" ht="15.6" customHeight="1">
      <c r="B54" s="697"/>
      <c r="C54" s="155"/>
      <c r="D54" s="455"/>
      <c r="E54" s="456"/>
      <c r="F54" s="150"/>
      <c r="G54" s="455"/>
      <c r="H54" s="456"/>
      <c r="I54" s="150"/>
      <c r="J54" s="455"/>
      <c r="K54" s="456"/>
      <c r="L54" s="150"/>
      <c r="M54" s="455"/>
      <c r="N54" s="456"/>
      <c r="O54" s="150"/>
      <c r="P54" s="455"/>
      <c r="Q54" s="456"/>
      <c r="R54" s="150"/>
      <c r="T54" s="332">
        <f t="shared" si="4"/>
        <v>0</v>
      </c>
      <c r="U54" s="182">
        <f t="shared" si="5"/>
        <v>0</v>
      </c>
      <c r="V54" s="334"/>
    </row>
    <row r="55" spans="2:22" ht="15.6" customHeight="1">
      <c r="B55" s="697"/>
      <c r="C55" s="155"/>
      <c r="D55" s="455"/>
      <c r="E55" s="456"/>
      <c r="F55" s="150"/>
      <c r="G55" s="455"/>
      <c r="H55" s="456"/>
      <c r="I55" s="150"/>
      <c r="J55" s="455"/>
      <c r="K55" s="456"/>
      <c r="L55" s="150"/>
      <c r="M55" s="455"/>
      <c r="N55" s="456"/>
      <c r="O55" s="150"/>
      <c r="P55" s="455"/>
      <c r="Q55" s="456"/>
      <c r="R55" s="150"/>
      <c r="T55" s="332">
        <f t="shared" si="4"/>
        <v>0</v>
      </c>
      <c r="U55" s="182">
        <f t="shared" si="5"/>
        <v>0</v>
      </c>
      <c r="V55" s="334"/>
    </row>
    <row r="56" spans="2:22" ht="15.6" customHeight="1">
      <c r="B56" s="697"/>
      <c r="C56" s="155"/>
      <c r="D56" s="455"/>
      <c r="E56" s="456"/>
      <c r="F56" s="150"/>
      <c r="G56" s="455"/>
      <c r="H56" s="456"/>
      <c r="I56" s="150"/>
      <c r="J56" s="455"/>
      <c r="K56" s="456"/>
      <c r="L56" s="150"/>
      <c r="M56" s="455"/>
      <c r="N56" s="456"/>
      <c r="O56" s="150"/>
      <c r="P56" s="455"/>
      <c r="Q56" s="456"/>
      <c r="R56" s="150"/>
      <c r="T56" s="332">
        <f t="shared" si="4"/>
        <v>0</v>
      </c>
      <c r="U56" s="182">
        <f t="shared" si="5"/>
        <v>0</v>
      </c>
      <c r="V56" s="334"/>
    </row>
    <row r="57" spans="2:22" ht="15.6" customHeight="1">
      <c r="B57" s="697"/>
      <c r="C57" s="155"/>
      <c r="D57" s="455"/>
      <c r="E57" s="456"/>
      <c r="F57" s="150"/>
      <c r="G57" s="455"/>
      <c r="H57" s="456"/>
      <c r="I57" s="150"/>
      <c r="J57" s="455"/>
      <c r="K57" s="456"/>
      <c r="L57" s="150"/>
      <c r="M57" s="455"/>
      <c r="N57" s="456"/>
      <c r="O57" s="150"/>
      <c r="P57" s="455"/>
      <c r="Q57" s="456"/>
      <c r="R57" s="150"/>
      <c r="T57" s="332">
        <f t="shared" si="4"/>
        <v>0</v>
      </c>
      <c r="U57" s="182">
        <f>SUM(E57,H57,K57,N57,Q57)</f>
        <v>0</v>
      </c>
      <c r="V57" s="334"/>
    </row>
    <row r="58" spans="2:22" ht="15.6" customHeight="1">
      <c r="B58" s="697"/>
      <c r="C58" s="155"/>
      <c r="D58" s="455"/>
      <c r="E58" s="456"/>
      <c r="F58" s="150"/>
      <c r="G58" s="455"/>
      <c r="H58" s="456"/>
      <c r="I58" s="150"/>
      <c r="J58" s="455"/>
      <c r="K58" s="456"/>
      <c r="L58" s="150"/>
      <c r="M58" s="455"/>
      <c r="N58" s="456"/>
      <c r="O58" s="150"/>
      <c r="P58" s="455"/>
      <c r="Q58" s="456"/>
      <c r="R58" s="150"/>
      <c r="T58" s="332">
        <f t="shared" si="4"/>
        <v>0</v>
      </c>
      <c r="U58" s="182">
        <f>SUM(E58,H58,K58,N58,Q58)</f>
        <v>0</v>
      </c>
      <c r="V58" s="334"/>
    </row>
    <row r="59" spans="2:22" ht="15.6" customHeight="1">
      <c r="B59" s="697"/>
      <c r="C59" s="155"/>
      <c r="D59" s="455"/>
      <c r="E59" s="456"/>
      <c r="F59" s="150"/>
      <c r="G59" s="455"/>
      <c r="H59" s="456"/>
      <c r="I59" s="150"/>
      <c r="J59" s="455"/>
      <c r="K59" s="456"/>
      <c r="L59" s="150"/>
      <c r="M59" s="455"/>
      <c r="N59" s="456"/>
      <c r="O59" s="150"/>
      <c r="P59" s="455"/>
      <c r="Q59" s="456"/>
      <c r="R59" s="150"/>
      <c r="T59" s="332">
        <f t="shared" si="4"/>
        <v>0</v>
      </c>
      <c r="U59" s="182">
        <f t="shared" si="5"/>
        <v>0</v>
      </c>
      <c r="V59" s="334"/>
    </row>
    <row r="60" spans="2:22" ht="15.6" customHeight="1">
      <c r="B60" s="697"/>
      <c r="C60" s="155"/>
      <c r="D60" s="455"/>
      <c r="E60" s="456"/>
      <c r="F60" s="150"/>
      <c r="G60" s="455"/>
      <c r="H60" s="456"/>
      <c r="I60" s="150"/>
      <c r="J60" s="455"/>
      <c r="K60" s="456"/>
      <c r="L60" s="150"/>
      <c r="M60" s="455"/>
      <c r="N60" s="456"/>
      <c r="O60" s="150"/>
      <c r="P60" s="455"/>
      <c r="Q60" s="456"/>
      <c r="R60" s="150"/>
      <c r="T60" s="332">
        <f t="shared" si="4"/>
        <v>0</v>
      </c>
      <c r="U60" s="182">
        <f t="shared" si="5"/>
        <v>0</v>
      </c>
      <c r="V60" s="334"/>
    </row>
    <row r="61" spans="2:22" ht="15.6" customHeight="1">
      <c r="B61" s="697"/>
      <c r="C61" s="155"/>
      <c r="D61" s="455"/>
      <c r="E61" s="456"/>
      <c r="F61" s="150"/>
      <c r="G61" s="455"/>
      <c r="H61" s="456"/>
      <c r="I61" s="150"/>
      <c r="J61" s="455"/>
      <c r="K61" s="456"/>
      <c r="L61" s="150"/>
      <c r="M61" s="455"/>
      <c r="N61" s="456"/>
      <c r="O61" s="150"/>
      <c r="P61" s="455"/>
      <c r="Q61" s="456"/>
      <c r="R61" s="150"/>
      <c r="T61" s="332">
        <f>C61</f>
        <v>0</v>
      </c>
      <c r="U61" s="182">
        <f t="shared" si="5"/>
        <v>0</v>
      </c>
      <c r="V61" s="334"/>
    </row>
    <row r="62" spans="2:22" ht="15.6" customHeight="1">
      <c r="B62" s="697"/>
      <c r="C62" s="155"/>
      <c r="D62" s="455"/>
      <c r="E62" s="456"/>
      <c r="F62" s="150"/>
      <c r="G62" s="455"/>
      <c r="H62" s="456"/>
      <c r="I62" s="150"/>
      <c r="J62" s="455"/>
      <c r="K62" s="456"/>
      <c r="L62" s="150"/>
      <c r="M62" s="455"/>
      <c r="N62" s="456"/>
      <c r="O62" s="150"/>
      <c r="P62" s="455"/>
      <c r="Q62" s="456"/>
      <c r="R62" s="150"/>
      <c r="T62" s="332">
        <f>C62</f>
        <v>0</v>
      </c>
      <c r="U62" s="182">
        <f t="shared" si="5"/>
        <v>0</v>
      </c>
      <c r="V62" s="334"/>
    </row>
    <row r="63" spans="2:22" ht="15.6" customHeight="1">
      <c r="B63" s="697"/>
      <c r="C63" s="155"/>
      <c r="D63" s="455"/>
      <c r="E63" s="456"/>
      <c r="F63" s="150"/>
      <c r="G63" s="455"/>
      <c r="H63" s="456"/>
      <c r="I63" s="150"/>
      <c r="J63" s="455"/>
      <c r="K63" s="456"/>
      <c r="L63" s="150"/>
      <c r="M63" s="455"/>
      <c r="N63" s="456"/>
      <c r="O63" s="150"/>
      <c r="P63" s="455"/>
      <c r="Q63" s="456"/>
      <c r="R63" s="150"/>
      <c r="T63" s="332">
        <f t="shared" si="4"/>
        <v>0</v>
      </c>
      <c r="U63" s="182">
        <f t="shared" si="5"/>
        <v>0</v>
      </c>
      <c r="V63" s="334"/>
    </row>
    <row r="64" spans="2:22" ht="15.6" customHeight="1">
      <c r="B64" s="697"/>
      <c r="C64" s="155"/>
      <c r="D64" s="455"/>
      <c r="E64" s="456"/>
      <c r="F64" s="150"/>
      <c r="G64" s="455"/>
      <c r="H64" s="456"/>
      <c r="I64" s="150"/>
      <c r="J64" s="455"/>
      <c r="K64" s="456"/>
      <c r="L64" s="150"/>
      <c r="M64" s="455"/>
      <c r="N64" s="456"/>
      <c r="O64" s="150"/>
      <c r="P64" s="455"/>
      <c r="Q64" s="456"/>
      <c r="R64" s="150"/>
      <c r="T64" s="332">
        <f t="shared" si="4"/>
        <v>0</v>
      </c>
      <c r="U64" s="182">
        <f t="shared" si="5"/>
        <v>0</v>
      </c>
      <c r="V64" s="334"/>
    </row>
    <row r="65" spans="1:47" ht="15.6" customHeight="1">
      <c r="B65" s="697"/>
      <c r="C65" s="156"/>
      <c r="D65" s="457"/>
      <c r="E65" s="458"/>
      <c r="F65" s="329"/>
      <c r="G65" s="457"/>
      <c r="H65" s="458"/>
      <c r="I65" s="329"/>
      <c r="J65" s="457"/>
      <c r="K65" s="458"/>
      <c r="L65" s="329"/>
      <c r="M65" s="457"/>
      <c r="N65" s="458"/>
      <c r="O65" s="329"/>
      <c r="P65" s="457"/>
      <c r="Q65" s="458"/>
      <c r="R65" s="329"/>
      <c r="T65" s="599">
        <f t="shared" si="4"/>
        <v>0</v>
      </c>
      <c r="U65" s="183">
        <f t="shared" si="5"/>
        <v>0</v>
      </c>
      <c r="V65" s="335"/>
    </row>
    <row r="66" spans="1:47" ht="15.6" customHeight="1">
      <c r="B66" s="40"/>
      <c r="C66" s="158" t="s">
        <v>145</v>
      </c>
      <c r="D66" s="465">
        <f>SUM(D47:D65)</f>
        <v>0</v>
      </c>
      <c r="E66" s="466">
        <f>SUM(E47:E65)</f>
        <v>0</v>
      </c>
      <c r="F66" s="152"/>
      <c r="G66" s="465">
        <f>SUM(G47:G65)</f>
        <v>0</v>
      </c>
      <c r="H66" s="466">
        <f>SUM(H47:H65)</f>
        <v>0</v>
      </c>
      <c r="I66" s="152"/>
      <c r="J66" s="465">
        <f>SUM(J47:J65)</f>
        <v>0</v>
      </c>
      <c r="K66" s="466">
        <f>SUM(K47:K65)</f>
        <v>0</v>
      </c>
      <c r="L66" s="153"/>
      <c r="M66" s="465">
        <f>SUM(M47:M65)</f>
        <v>0</v>
      </c>
      <c r="N66" s="466">
        <f>SUM(N47:N65)</f>
        <v>0</v>
      </c>
      <c r="O66" s="153"/>
      <c r="P66" s="465">
        <f>SUM(P47:P65)</f>
        <v>0</v>
      </c>
      <c r="Q66" s="466">
        <f>SUM(Q47:Q65)</f>
        <v>0</v>
      </c>
      <c r="R66" s="153"/>
      <c r="T66" s="163"/>
      <c r="U66" s="471">
        <f>SUM(U47:U65)</f>
        <v>0</v>
      </c>
      <c r="V66" s="164"/>
    </row>
    <row r="67" spans="1:47" s="24" customFormat="1" ht="15.6" customHeight="1">
      <c r="A67" s="30"/>
      <c r="B67" s="40"/>
      <c r="C67" s="603" t="s">
        <v>634</v>
      </c>
      <c r="D67" s="600">
        <f>D45-D66</f>
        <v>0</v>
      </c>
      <c r="E67" s="601">
        <f>E45-E66</f>
        <v>0</v>
      </c>
      <c r="F67" s="42"/>
      <c r="G67" s="600">
        <f>G45-G66</f>
        <v>0</v>
      </c>
      <c r="H67" s="601">
        <f>H45-H66</f>
        <v>0</v>
      </c>
      <c r="I67" s="42"/>
      <c r="J67" s="600">
        <f>J45-J66</f>
        <v>0</v>
      </c>
      <c r="K67" s="601">
        <f>K45-K66</f>
        <v>0</v>
      </c>
      <c r="L67" s="41"/>
      <c r="M67" s="600">
        <f>M45-M66</f>
        <v>0</v>
      </c>
      <c r="N67" s="601">
        <f>N45-N66</f>
        <v>0</v>
      </c>
      <c r="O67" s="41"/>
      <c r="P67" s="600">
        <f>P45-P66</f>
        <v>0</v>
      </c>
      <c r="Q67" s="601">
        <f>Q45-Q66</f>
        <v>0</v>
      </c>
      <c r="R67" s="41"/>
      <c r="S67" s="30"/>
      <c r="T67" s="194" t="s">
        <v>175</v>
      </c>
      <c r="U67" s="472">
        <f>U20-U44-U66</f>
        <v>0</v>
      </c>
      <c r="V67" s="195"/>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30" customHeight="1">
      <c r="A68" s="698" t="s">
        <v>579</v>
      </c>
      <c r="B68" s="698"/>
      <c r="C68" s="29"/>
      <c r="D68" s="29"/>
      <c r="E68" s="29"/>
      <c r="F68" s="43"/>
      <c r="G68" s="29"/>
      <c r="H68" s="29"/>
      <c r="I68" s="43"/>
      <c r="J68" s="29"/>
      <c r="K68" s="29"/>
      <c r="L68" s="29"/>
      <c r="M68" s="29"/>
      <c r="N68" s="29"/>
      <c r="O68" s="29"/>
      <c r="P68" s="29"/>
      <c r="Q68" s="29"/>
      <c r="R68" s="29"/>
      <c r="V68" s="473"/>
    </row>
    <row r="69" spans="1:47" s="30" customFormat="1" ht="31.2">
      <c r="A69" s="166" t="s">
        <v>152</v>
      </c>
      <c r="B69" s="167" t="s">
        <v>176</v>
      </c>
      <c r="C69" s="165" t="s">
        <v>569</v>
      </c>
      <c r="D69" s="717" t="s">
        <v>624</v>
      </c>
      <c r="E69" s="718"/>
      <c r="F69" s="120"/>
      <c r="G69" s="717" t="s">
        <v>625</v>
      </c>
      <c r="H69" s="718"/>
      <c r="I69" s="120"/>
      <c r="J69" s="717" t="s">
        <v>626</v>
      </c>
      <c r="K69" s="718"/>
      <c r="L69" s="121"/>
      <c r="M69" s="717" t="s">
        <v>627</v>
      </c>
      <c r="N69" s="718"/>
      <c r="O69" s="41"/>
      <c r="P69" s="717" t="s">
        <v>628</v>
      </c>
      <c r="Q69" s="718"/>
      <c r="R69" s="41"/>
    </row>
    <row r="70" spans="1:47" ht="15.6">
      <c r="A70" s="340">
        <f>Actifs!A10</f>
        <v>1</v>
      </c>
      <c r="B70" s="474"/>
      <c r="C70" s="341" t="str">
        <f>Actifs!B10</f>
        <v>Compte 1</v>
      </c>
      <c r="D70" s="476">
        <f>B70+SUMIF($F$14:$F$19,A70,$D$14:$D$19)-SUMIF($F$22:$F$43,A70,$D$22:$D$43)-SUMIF($F$47:$F$65,A70,$D$47:$D$65)</f>
        <v>0</v>
      </c>
      <c r="E70" s="477">
        <f>B70+SUMIF($F$14:$F$19,A70,$E$14:$E$19)-SUMIF($F$22:$F$43,A70,$E$22:$E$43)-SUMIF($F$47:$F$65,A70,$E$47:$E$65)</f>
        <v>0</v>
      </c>
      <c r="F70" s="122"/>
      <c r="G70" s="476">
        <f>D70+SUMIF($I$14:$I$19,A70,$G$14:$G$19)-SUMIF($I$22:$I$43,A70,$G$22:$G$43)-SUMIF($I$47:$I$65,A70,$G$47:$G$65)</f>
        <v>0</v>
      </c>
      <c r="H70" s="477">
        <f>E70+SUMIF($I$14:$I$19,A70,$H$14:$H$19)-SUMIF($I$22:$I$43,A70,$H$22:$H$43)-SUMIF($I$47:$I$65,A70,$H$47:$H$65)</f>
        <v>0</v>
      </c>
      <c r="I70" s="122"/>
      <c r="J70" s="476">
        <f>G70+SUMIF($L$14:$L$19,A70,$J$14:$J$19)-SUMIF($L$22:$L$43,A70,$J$22:$J$43)-SUMIF($L$47:$L$65,A70,$J$47:$J$65)</f>
        <v>0</v>
      </c>
      <c r="K70" s="477">
        <f>H70+SUMIF($L$14:$L$19,A70,$K$14:$K$19)-SUMIF($L$22:$L$43,A70,$K$22:$K$43)-SUMIF($L$47:$L$65,A70,$K$47:$K$65)</f>
        <v>0</v>
      </c>
      <c r="L70" s="123"/>
      <c r="M70" s="476">
        <f>J70+SUMIF($O$14:$O$19,A70,$M$14:$M$19)-SUMIF($O$22:$O$43,A70,$M$22:$M$43)-SUMIF($O$47:$O$65,A70,$M$47:$M$65)</f>
        <v>0</v>
      </c>
      <c r="N70" s="477">
        <f>K70+SUMIF($O$14:$O$19,A70,$N$14:$N$19)-SUMIF($O$22:$O$43,A70,$N$22:$N$43)-SUMIF($O$47:$O$65,A70,$N$47:$N$65)</f>
        <v>0</v>
      </c>
      <c r="P70" s="476">
        <f>M70+SUMIF($R$14:$R$19,A70,$P$14:$P$19)-SUMIF($R$22:$R$43,A70,$P$22:$P$43)-SUMIF($R$47:$R$65,A70,$P$47:$P$65)</f>
        <v>0</v>
      </c>
      <c r="Q70" s="477">
        <f>N70+SUMIF($R$14:$R$19,A70,$Q$14:$Q$19)-SUMIF($R$22:$R$43,A70,$Q$22:$Q$43)-SUMIF($R$47:$R$65,A70,$Q$47:$Q$65)</f>
        <v>0</v>
      </c>
      <c r="T70" s="30"/>
      <c r="U70" s="30"/>
      <c r="V70" s="30"/>
    </row>
    <row r="71" spans="1:47" ht="15.6">
      <c r="A71" s="340">
        <f>Actifs!A11</f>
        <v>2</v>
      </c>
      <c r="B71" s="474"/>
      <c r="C71" s="341" t="str">
        <f>Actifs!B11</f>
        <v>Compte 2</v>
      </c>
      <c r="D71" s="476">
        <f t="shared" ref="D71:D74" si="6">B71+SUMIF($F$14:$F$19,A71,$D$14:$D$19)-SUMIF($F$22:$F$43,A71,$D$22:$D$43)-SUMIF($F$47:$F$65,A71,$D$47:$D$65)</f>
        <v>0</v>
      </c>
      <c r="E71" s="477">
        <f t="shared" ref="E71:E74" si="7">B71+SUMIF($F$14:$F$19,A71,$E$14:$E$19)-SUMIF($F$22:$F$43,A71,$E$22:$E$43)-SUMIF($F$47:$F$65,A71,$E$47:$E$65)</f>
        <v>0</v>
      </c>
      <c r="G71" s="476">
        <f t="shared" ref="G71:G75" si="8">D71+SUMIF($I$14:$I$19,A71,$G$14:$G$19)-SUMIF($I$22:$I$43,A71,$G$22:$G$43)-SUMIF($I$47:$I$65,A71,$G$47:$G$65)</f>
        <v>0</v>
      </c>
      <c r="H71" s="477">
        <f t="shared" ref="H71:H75" si="9">E71+SUMIF($I$14:$I$19,A71,$H$14:$H$19)-SUMIF($I$22:$I$43,A71,$H$22:$H$43)-SUMIF($I$47:$I$65,A71,$H$47:$H$65)</f>
        <v>0</v>
      </c>
      <c r="J71" s="476">
        <f t="shared" ref="J71:J74" si="10">G71+SUMIF($L$14:$L$19,A71,$J$14:$J$19)-SUMIF($L$22:$L$43,A71,$J$22:$J$43)-SUMIF($L$47:$L$65,A71,$J$47:$J$65)</f>
        <v>0</v>
      </c>
      <c r="K71" s="477">
        <f t="shared" ref="K71:K75" si="11">H71+SUMIF($L$14:$L$19,A71,$K$14:$K$19)-SUMIF($L$22:$L$43,A71,$K$22:$K$43)-SUMIF($L$47:$L$65,A71,$K$47:$K$65)</f>
        <v>0</v>
      </c>
      <c r="M71" s="476">
        <f t="shared" ref="M71:M74" si="12">J71+SUMIF($O$14:$O$19,A71,$M$14:$M$19)-SUMIF($O$22:$O$43,A71,$M$22:$M$43)-SUMIF($O$47:$O$65,A71,$M$47:$M$65)</f>
        <v>0</v>
      </c>
      <c r="N71" s="477">
        <f t="shared" ref="N71:N74" si="13">K71+SUMIF($O$14:$O$19,A71,$N$14:$N$19)-SUMIF($O$22:$O$43,A71,$N$22:$N$43)-SUMIF($O$47:$O$65,A71,$N$47:$N$65)</f>
        <v>0</v>
      </c>
      <c r="P71" s="476">
        <f t="shared" ref="P71:P74" si="14">M71+SUMIF($R$14:$R$19,A71,$P$14:$P$19)-SUMIF($R$22:$R$43,A71,$P$22:$P$43)-SUMIF($R$47:$R$65,A71,$P$47:$P$65)</f>
        <v>0</v>
      </c>
      <c r="Q71" s="477">
        <f t="shared" ref="Q71:Q74" si="15">N71+SUMIF($R$14:$R$19,A71,$Q$14:$Q$19)-SUMIF($R$22:$R$43,A71,$Q$22:$Q$43)-SUMIF($R$47:$R$65,A71,$Q$47:$Q$65)</f>
        <v>0</v>
      </c>
      <c r="T71" s="30"/>
      <c r="U71" s="30"/>
      <c r="V71" s="30"/>
    </row>
    <row r="72" spans="1:47" ht="15.6">
      <c r="A72" s="340">
        <f>Actifs!A12</f>
        <v>3</v>
      </c>
      <c r="B72" s="474"/>
      <c r="C72" s="341" t="str">
        <f>Actifs!B12</f>
        <v>Compte 3</v>
      </c>
      <c r="D72" s="476">
        <f t="shared" si="6"/>
        <v>0</v>
      </c>
      <c r="E72" s="477">
        <f t="shared" si="7"/>
        <v>0</v>
      </c>
      <c r="G72" s="476">
        <f t="shared" si="8"/>
        <v>0</v>
      </c>
      <c r="H72" s="477">
        <f t="shared" si="9"/>
        <v>0</v>
      </c>
      <c r="J72" s="476">
        <f t="shared" si="10"/>
        <v>0</v>
      </c>
      <c r="K72" s="477">
        <f t="shared" si="11"/>
        <v>0</v>
      </c>
      <c r="M72" s="476">
        <f t="shared" si="12"/>
        <v>0</v>
      </c>
      <c r="N72" s="477">
        <f t="shared" si="13"/>
        <v>0</v>
      </c>
      <c r="P72" s="476">
        <f>M72+SUMIF($R$14:$R$19,A72,$P$14:$P$19)-SUMIF($R$22:$R$43,A72,$P$22:$P$43)-SUMIF($R$47:$R$65,A72,$P$47:$P$65)</f>
        <v>0</v>
      </c>
      <c r="Q72" s="477">
        <f t="shared" si="15"/>
        <v>0</v>
      </c>
      <c r="S72" s="699" t="s">
        <v>580</v>
      </c>
      <c r="T72" s="699"/>
      <c r="U72" s="30"/>
      <c r="V72" s="30"/>
    </row>
    <row r="73" spans="1:47" ht="15.6">
      <c r="A73" s="340">
        <f>Actifs!A13</f>
        <v>4</v>
      </c>
      <c r="B73" s="474"/>
      <c r="C73" s="341" t="str">
        <f>Actifs!B13</f>
        <v>Compte 4</v>
      </c>
      <c r="D73" s="476">
        <f t="shared" si="6"/>
        <v>0</v>
      </c>
      <c r="E73" s="477">
        <f t="shared" si="7"/>
        <v>0</v>
      </c>
      <c r="G73" s="476">
        <f t="shared" si="8"/>
        <v>0</v>
      </c>
      <c r="H73" s="477">
        <f t="shared" si="9"/>
        <v>0</v>
      </c>
      <c r="J73" s="476">
        <f t="shared" si="10"/>
        <v>0</v>
      </c>
      <c r="K73" s="477">
        <f t="shared" si="11"/>
        <v>0</v>
      </c>
      <c r="M73" s="476">
        <f t="shared" si="12"/>
        <v>0</v>
      </c>
      <c r="N73" s="477">
        <f t="shared" si="13"/>
        <v>0</v>
      </c>
      <c r="P73" s="476">
        <f t="shared" si="14"/>
        <v>0</v>
      </c>
      <c r="Q73" s="477">
        <f t="shared" si="15"/>
        <v>0</v>
      </c>
      <c r="S73" s="699"/>
      <c r="T73" s="699"/>
      <c r="U73" s="30"/>
      <c r="V73" s="30"/>
    </row>
    <row r="74" spans="1:47" ht="15.6">
      <c r="A74" s="340">
        <f>Actifs!A14</f>
        <v>5</v>
      </c>
      <c r="B74" s="474"/>
      <c r="C74" s="341" t="str">
        <f>Actifs!B14</f>
        <v>Compte 5</v>
      </c>
      <c r="D74" s="476">
        <f t="shared" si="6"/>
        <v>0</v>
      </c>
      <c r="E74" s="477">
        <f t="shared" si="7"/>
        <v>0</v>
      </c>
      <c r="G74" s="476">
        <f t="shared" si="8"/>
        <v>0</v>
      </c>
      <c r="H74" s="477">
        <f t="shared" si="9"/>
        <v>0</v>
      </c>
      <c r="J74" s="476">
        <f t="shared" si="10"/>
        <v>0</v>
      </c>
      <c r="K74" s="477">
        <f t="shared" si="11"/>
        <v>0</v>
      </c>
      <c r="M74" s="476">
        <f t="shared" si="12"/>
        <v>0</v>
      </c>
      <c r="N74" s="477">
        <f t="shared" si="13"/>
        <v>0</v>
      </c>
      <c r="P74" s="476">
        <f t="shared" si="14"/>
        <v>0</v>
      </c>
      <c r="Q74" s="477">
        <f t="shared" si="15"/>
        <v>0</v>
      </c>
      <c r="S74" s="699"/>
      <c r="T74" s="699"/>
      <c r="U74" s="30"/>
      <c r="V74" s="30"/>
    </row>
    <row r="75" spans="1:47" ht="15.6">
      <c r="A75" s="342">
        <f>Actifs!A15</f>
        <v>6</v>
      </c>
      <c r="B75" s="475"/>
      <c r="C75" s="343" t="str">
        <f>Actifs!B15</f>
        <v>Compte 6</v>
      </c>
      <c r="D75" s="478">
        <f>B75+SUMIF($F$14:$F$19,A75,$D$14:$D$19)-SUMIF($F$22:$F$43,A75,$D$22:$D$43)-SUMIF($F$47:$F$65,A75,$D$47:$D$65)</f>
        <v>0</v>
      </c>
      <c r="E75" s="479">
        <f>B75+SUMIF($F$14:$F$19,A75,$E$14:$E$19)-SUMIF($F$22:$F$43,A75,$E$22:$E$43)-SUMIF($F$47:$F$65,A75,$E$47:$E$65)</f>
        <v>0</v>
      </c>
      <c r="G75" s="478">
        <f t="shared" si="8"/>
        <v>0</v>
      </c>
      <c r="H75" s="479">
        <f t="shared" si="9"/>
        <v>0</v>
      </c>
      <c r="J75" s="478">
        <f>G75+SUMIF($L$14:$L$19,A75,$J$14:$J$19)-SUMIF($L$22:$L$43,A75,$J$22:$J$43)-SUMIF($L$47:$L$65,A75,$J$47:$J$65)</f>
        <v>0</v>
      </c>
      <c r="K75" s="602">
        <f t="shared" si="11"/>
        <v>0</v>
      </c>
      <c r="M75" s="478">
        <f>J75+SUMIF($O$14:$O$19,A75,$M$14:$M$19)-SUMIF($O$22:$O$43,A75,$M$22:$M$43)-SUMIF($O$47:$O$65,A75,$M$47:$M$65)</f>
        <v>0</v>
      </c>
      <c r="N75" s="479">
        <f>K75+SUMIF($O$14:$O$19,A75,$N$14:$N$19)-SUMIF($O$22:$O$43,A75,$N$22:$N$43)-SUMIF($O$47:$O$65,A75,$N$47:$N$65)</f>
        <v>0</v>
      </c>
      <c r="P75" s="478">
        <f>M75+SUMIF($R$14:$R$19,A75,$P$14:$P$19)-SUMIF($R$22:$R$43,A75,$P$22:$P$43)-SUMIF($R$47:$R$65,A75,$P$47:$P$65)</f>
        <v>0</v>
      </c>
      <c r="Q75" s="479">
        <f>N75+SUMIF($R$14:$R$19,A75,$Q$14:$Q$19)-SUMIF($R$22:$R$43,A75,$Q$22:$Q$43)-SUMIF($R$47:$R$65,A75,$Q$47:$Q$65)</f>
        <v>0</v>
      </c>
      <c r="S75" s="699"/>
      <c r="T75" s="699"/>
      <c r="U75" s="30"/>
      <c r="V75" s="30"/>
    </row>
    <row r="76" spans="1:47" ht="15.6">
      <c r="B76" s="480">
        <f>SUM(B70:B75)</f>
        <v>0</v>
      </c>
      <c r="D76" s="480">
        <f>SUM(D70:D75)</f>
        <v>0</v>
      </c>
      <c r="E76" s="464">
        <f>SUM(E70:E75)</f>
        <v>0</v>
      </c>
      <c r="G76" s="480">
        <f>SUM(G70:G75)</f>
        <v>0</v>
      </c>
      <c r="H76" s="480">
        <f>SUM(H70:H75)</f>
        <v>0</v>
      </c>
      <c r="J76" s="480">
        <f>SUM(J70:J75)</f>
        <v>0</v>
      </c>
      <c r="K76" s="464">
        <f>SUM(K70:K75)</f>
        <v>0</v>
      </c>
      <c r="M76" s="480">
        <f>SUM(M70:M75)</f>
        <v>0</v>
      </c>
      <c r="N76" s="481">
        <f>SUM(N70:N75)</f>
        <v>0</v>
      </c>
      <c r="P76" s="480">
        <f>SUM(P70:P75)</f>
        <v>0</v>
      </c>
      <c r="Q76" s="464">
        <f>SUM(Q70:Q75)</f>
        <v>0</v>
      </c>
      <c r="S76" s="699"/>
      <c r="T76" s="699"/>
      <c r="U76" s="30"/>
      <c r="V76" s="30"/>
    </row>
    <row r="77" spans="1:47">
      <c r="J77" s="48"/>
      <c r="K77" s="48"/>
    </row>
    <row r="78" spans="1:47" ht="15.6">
      <c r="C78" s="30"/>
      <c r="D78" s="652" t="s">
        <v>499</v>
      </c>
      <c r="E78" s="652"/>
      <c r="F78" s="652"/>
      <c r="G78" s="652"/>
      <c r="H78" s="652"/>
      <c r="I78" s="652"/>
      <c r="J78" s="652"/>
      <c r="K78" s="652"/>
      <c r="L78" s="652"/>
      <c r="M78" s="652"/>
      <c r="N78" s="108"/>
      <c r="O78" s="108"/>
      <c r="P78" s="108"/>
      <c r="Q78" s="108"/>
      <c r="R78" s="108"/>
      <c r="S78" s="108"/>
    </row>
  </sheetData>
  <sheetProtection algorithmName="SHA-512" hashValue="/uFpW5sO3cuF/GsDg2E0IiiyKc9thBVtpfVuSJ6hu8mgD9UxqQaByO56ss9wOu1SXKzSqq6wxsj9guJai3icTg==" saltValue="LKV6IfRcqZIPs5qyayUX8A==" spinCount="100000" sheet="1" objects="1" scenarios="1"/>
  <mergeCells count="19">
    <mergeCell ref="D78:M78"/>
    <mergeCell ref="C3:C4"/>
    <mergeCell ref="J2:R2"/>
    <mergeCell ref="J3:R3"/>
    <mergeCell ref="J4:R4"/>
    <mergeCell ref="J5:R5"/>
    <mergeCell ref="D69:E69"/>
    <mergeCell ref="G69:H69"/>
    <mergeCell ref="J69:K69"/>
    <mergeCell ref="M69:N69"/>
    <mergeCell ref="P69:Q69"/>
    <mergeCell ref="B47:B65"/>
    <mergeCell ref="A68:B68"/>
    <mergeCell ref="S72:T76"/>
    <mergeCell ref="A7:B9"/>
    <mergeCell ref="V7:V9"/>
    <mergeCell ref="C8:C9"/>
    <mergeCell ref="B14:B19"/>
    <mergeCell ref="B22:B43"/>
  </mergeCells>
  <dataValidations count="2">
    <dataValidation type="list" allowBlank="1" showInputMessage="1" showErrorMessage="1" sqref="V22:V43" xr:uid="{DE3EA872-D1A6-4948-AAFE-277CB0522CA8}">
      <formula1>Obligations_Liste</formula1>
    </dataValidation>
    <dataValidation type="list" allowBlank="1" showInputMessage="1" showErrorMessage="1" sqref="R47:R65 I22:I43 I14:I19 F14:F19 F47:F65 F22:F43 I47:I65 O14:O19 R14:R19 L14:L19 O22:O43 R22:R43 L22:L43 O47:O65 L47:L65" xr:uid="{179662A5-745A-472A-B947-F2E8D4E485E5}">
      <formula1>"1,2,3,4,5,6"</formula1>
    </dataValidation>
  </dataValidations>
  <hyperlinks>
    <hyperlink ref="C3:C4" location="Deb_Bilan" display="Retour au bilan" xr:uid="{FEAB5996-9A03-49AD-98F0-7BAF99FD1958}"/>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2B77C92-D6AE-495E-9820-B1D1B7F19531}">
          <x14:formula1>
            <xm:f>'Bilan annuel'!$A$32:$A$50</xm:f>
          </x14:formula1>
          <xm:sqref>V47:V65</xm:sqref>
        </x14:dataValidation>
        <x14:dataValidation type="list" allowBlank="1" showInputMessage="1" showErrorMessage="1" xr:uid="{60C16A30-2958-4BD8-9CFA-8E0363675F8C}">
          <x14:formula1>
            <xm:f>'Bilan annuel'!$A$9:$A$14</xm:f>
          </x14:formula1>
          <xm:sqref>V14:V18 V19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EAE33219C7B3E4D9FC09F7A1199897B" ma:contentTypeVersion="16" ma:contentTypeDescription="Crée un document." ma:contentTypeScope="" ma:versionID="800b8eefb856504ae4b56403d5d5e13b">
  <xsd:schema xmlns:xsd="http://www.w3.org/2001/XMLSchema" xmlns:xs="http://www.w3.org/2001/XMLSchema" xmlns:p="http://schemas.microsoft.com/office/2006/metadata/properties" xmlns:ns2="98241579-2242-436f-99a4-6104fe041588" xmlns:ns3="737e1a95-959b-446e-b616-1132530e208e" targetNamespace="http://schemas.microsoft.com/office/2006/metadata/properties" ma:root="true" ma:fieldsID="0ef06d8506d5dc69fcd7086287cfd39d" ns2:_="" ns3:_="">
    <xsd:import namespace="98241579-2242-436f-99a4-6104fe041588"/>
    <xsd:import namespace="737e1a95-959b-446e-b616-1132530e20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41579-2242-436f-99a4-6104fe041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45e4eeb6-f070-493f-ba0f-77b4f1a5a8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7e1a95-959b-446e-b616-1132530e208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0679205c-157c-4aca-8004-acc892a7f9c9}" ma:internalName="TaxCatchAll" ma:showField="CatchAllData" ma:web="737e1a95-959b-446e-b616-1132530e20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241579-2242-436f-99a4-6104fe041588">
      <Terms xmlns="http://schemas.microsoft.com/office/infopath/2007/PartnerControls"/>
    </lcf76f155ced4ddcb4097134ff3c332f>
    <TaxCatchAll xmlns="737e1a95-959b-446e-b616-1132530e208e" xsi:nil="true"/>
  </documentManagement>
</p:properties>
</file>

<file path=customXml/itemProps1.xml><?xml version="1.0" encoding="utf-8"?>
<ds:datastoreItem xmlns:ds="http://schemas.openxmlformats.org/officeDocument/2006/customXml" ds:itemID="{13882893-0614-4E99-B2C7-2AEB7FAAADBA}">
  <ds:schemaRefs>
    <ds:schemaRef ds:uri="http://schemas.microsoft.com/sharepoint/v3/contenttype/forms"/>
  </ds:schemaRefs>
</ds:datastoreItem>
</file>

<file path=customXml/itemProps2.xml><?xml version="1.0" encoding="utf-8"?>
<ds:datastoreItem xmlns:ds="http://schemas.openxmlformats.org/officeDocument/2006/customXml" ds:itemID="{9E19C33B-A62C-4CC5-8C2F-7C138DA59A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241579-2242-436f-99a4-6104fe041588"/>
    <ds:schemaRef ds:uri="737e1a95-959b-446e-b616-1132530e20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2868F7-CF5F-40AF-B287-3ADA5BEF2829}">
  <ds:schemaRefs>
    <ds:schemaRef ds:uri="http://purl.org/dc/dcmitype/"/>
    <ds:schemaRef ds:uri="http://schemas.openxmlformats.org/package/2006/metadata/core-properties"/>
    <ds:schemaRef ds:uri="http://schemas.microsoft.com/office/infopath/2007/PartnerControls"/>
    <ds:schemaRef ds:uri="bd5c5a36-50f9-4b53-bd10-52a62fc45fe6"/>
    <ds:schemaRef ds:uri="http://purl.org/dc/terms/"/>
    <ds:schemaRef ds:uri="http://schemas.microsoft.com/office/2006/documentManagement/types"/>
    <ds:schemaRef ds:uri="http://purl.org/dc/elements/1.1/"/>
    <ds:schemaRef ds:uri="2221f892-a74a-4350-99e5-93f1e8ef618e"/>
    <ds:schemaRef ds:uri="http://schemas.microsoft.com/office/2006/metadata/properties"/>
    <ds:schemaRef ds:uri="http://www.w3.org/XML/1998/namespace"/>
    <ds:schemaRef ds:uri="98241579-2242-436f-99a4-6104fe041588"/>
    <ds:schemaRef ds:uri="737e1a95-959b-446e-b616-1132530e20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21</vt:i4>
      </vt:variant>
      <vt:variant>
        <vt:lpstr>Plages nommées</vt:lpstr>
      </vt:variant>
      <vt:variant>
        <vt:i4>66</vt:i4>
      </vt:variant>
    </vt:vector>
  </HeadingPairs>
  <TitlesOfParts>
    <vt:vector size="87" baseType="lpstr">
      <vt:lpstr>Notes explicatives</vt:lpstr>
      <vt:lpstr>Données socioéconomiques</vt:lpstr>
      <vt:lpstr>Actifs</vt:lpstr>
      <vt:lpstr>Dettes</vt:lpstr>
      <vt:lpstr>Prévision annuelle</vt:lpstr>
      <vt:lpstr>Gestion courante</vt:lpstr>
      <vt:lpstr>Bilan annuel</vt:lpstr>
      <vt:lpstr>Janvier</vt:lpstr>
      <vt:lpstr>Février</vt:lpstr>
      <vt:lpstr>Mars</vt:lpstr>
      <vt:lpstr>Avril</vt:lpstr>
      <vt:lpstr>Mai</vt:lpstr>
      <vt:lpstr>Juin</vt:lpstr>
      <vt:lpstr>Juillet</vt:lpstr>
      <vt:lpstr>Août</vt:lpstr>
      <vt:lpstr>Septembre</vt:lpstr>
      <vt:lpstr>Octobre</vt:lpstr>
      <vt:lpstr>Novembre</vt:lpstr>
      <vt:lpstr>Décembre</vt:lpstr>
      <vt:lpstr>Source_princ</vt:lpstr>
      <vt:lpstr>Source_dettes</vt:lpstr>
      <vt:lpstr>Assurance</vt:lpstr>
      <vt:lpstr>Caisse_Desjardins</vt:lpstr>
      <vt:lpstr>Composition_menage</vt:lpstr>
      <vt:lpstr>Conseiller</vt:lpstr>
      <vt:lpstr>Date_MAJ_txt</vt:lpstr>
      <vt:lpstr>Date_Ouv</vt:lpstr>
      <vt:lpstr>Date_Ouv_txt</vt:lpstr>
      <vt:lpstr>Deb_Bilan</vt:lpstr>
      <vt:lpstr>Dep_Aout</vt:lpstr>
      <vt:lpstr>Dep_Avr</vt:lpstr>
      <vt:lpstr>Dep_Dec</vt:lpstr>
      <vt:lpstr>Dep_Fev</vt:lpstr>
      <vt:lpstr>Dep_Janv</vt:lpstr>
      <vt:lpstr>Dep_Juil</vt:lpstr>
      <vt:lpstr>Dep_Juin</vt:lpstr>
      <vt:lpstr>Dep_Mai</vt:lpstr>
      <vt:lpstr>Dep_Mars</vt:lpstr>
      <vt:lpstr>Dep_Nov</vt:lpstr>
      <vt:lpstr>Dep_Oct</vt:lpstr>
      <vt:lpstr>Dep_Sept</vt:lpstr>
      <vt:lpstr>Dettes_conso</vt:lpstr>
      <vt:lpstr>Dettes_hypo</vt:lpstr>
      <vt:lpstr>Etat_civil</vt:lpstr>
      <vt:lpstr>Genre</vt:lpstr>
      <vt:lpstr>Institution_financiere</vt:lpstr>
      <vt:lpstr>Lieu_naissance</vt:lpstr>
      <vt:lpstr>Liste</vt:lpstr>
      <vt:lpstr>Motif_consultation</vt:lpstr>
      <vt:lpstr>MRC</vt:lpstr>
      <vt:lpstr>MRC_D_Autray</vt:lpstr>
      <vt:lpstr>MRC_Des_Moulins</vt:lpstr>
      <vt:lpstr>MRC_Joliette</vt:lpstr>
      <vt:lpstr>MRC_L_Assomption</vt:lpstr>
      <vt:lpstr>MRC_Matawinie</vt:lpstr>
      <vt:lpstr>MRC_Montcalm</vt:lpstr>
      <vt:lpstr>Nature_travail</vt:lpstr>
      <vt:lpstr>No_Dossier</vt:lpstr>
      <vt:lpstr>No_dossier_txt</vt:lpstr>
      <vt:lpstr>Obligations_Liste</vt:lpstr>
      <vt:lpstr>Onglets</vt:lpstr>
      <vt:lpstr>Oui_Non</vt:lpstr>
      <vt:lpstr>Reference</vt:lpstr>
      <vt:lpstr>Residence</vt:lpstr>
      <vt:lpstr>Scolarite</vt:lpstr>
      <vt:lpstr>Solution_proposee</vt:lpstr>
      <vt:lpstr>Source_revenu</vt:lpstr>
      <vt:lpstr>Valeurs</vt:lpstr>
      <vt:lpstr>Actifs!Zone_d_impression</vt:lpstr>
      <vt:lpstr>Août!Zone_d_impression</vt:lpstr>
      <vt:lpstr>Avril!Zone_d_impression</vt:lpstr>
      <vt:lpstr>'Bilan annuel'!Zone_d_impression</vt:lpstr>
      <vt:lpstr>Décembre!Zone_d_impression</vt:lpstr>
      <vt:lpstr>Dettes!Zone_d_impression</vt:lpstr>
      <vt:lpstr>'Données socioéconomiques'!Zone_d_impression</vt:lpstr>
      <vt:lpstr>Février!Zone_d_impression</vt:lpstr>
      <vt:lpstr>'Gestion courante'!Zone_d_impression</vt:lpstr>
      <vt:lpstr>Janvier!Zone_d_impression</vt:lpstr>
      <vt:lpstr>Juillet!Zone_d_impression</vt:lpstr>
      <vt:lpstr>Juin!Zone_d_impression</vt:lpstr>
      <vt:lpstr>Mai!Zone_d_impression</vt:lpstr>
      <vt:lpstr>Mars!Zone_d_impression</vt:lpstr>
      <vt:lpstr>'Notes explicatives'!Zone_d_impression</vt:lpstr>
      <vt:lpstr>Novembre!Zone_d_impression</vt:lpstr>
      <vt:lpstr>Octobre!Zone_d_impression</vt:lpstr>
      <vt:lpstr>'Prévision annuelle'!Zone_d_impression</vt:lpstr>
      <vt:lpstr>Septembre!Zone_d_impression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Grégoire Tremblay</dc:creator>
  <cp:keywords/>
  <dc:description/>
  <cp:lastModifiedBy>Guylaine Fauteux - ACEF</cp:lastModifiedBy>
  <cp:revision/>
  <cp:lastPrinted>2024-12-23T00:38:55Z</cp:lastPrinted>
  <dcterms:created xsi:type="dcterms:W3CDTF">2023-11-28T15:01:23Z</dcterms:created>
  <dcterms:modified xsi:type="dcterms:W3CDTF">2025-01-24T19:03:34Z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0x010100EEAE33219C7B3E4D9FC09F7A1199897B</vt:lpwstr>
  </property>
  <property fmtid="{D5CDD505-2E9C-101B-9397-08002B2CF9AE}" pid="3" name="MediaServiceImageTags">
    <vt:lpwstr/>
  </property>
</Properties>
</file>